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192"/>
  </bookViews>
  <sheets>
    <sheet name="Лист1" sheetId="1" r:id="rId1"/>
    <sheet name="Лист2" sheetId="2" r:id="rId2"/>
  </sheets>
  <externalReferences>
    <externalReference r:id="rId3"/>
  </externalReferences>
  <definedNames>
    <definedName name="_xlnm._FilterDatabase" localSheetId="0" hidden="1">Лист1!$A$2:$AF$42</definedName>
    <definedName name="Гал1">[1]Клаcсификаторы!$L$4:$L$5</definedName>
    <definedName name="ЛДЯЩ1">'[1]Габариты и расфасовка'!$V$3:$X$3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3" i="1" l="1"/>
  <c r="AC3" i="1" s="1"/>
  <c r="W21" i="1" l="1"/>
  <c r="W19" i="1"/>
  <c r="W17" i="1"/>
  <c r="W15" i="1"/>
  <c r="W13" i="1"/>
  <c r="W10" i="1"/>
  <c r="W7" i="1"/>
  <c r="W4" i="1"/>
  <c r="AC4" i="1" s="1"/>
  <c r="AF4" i="1"/>
  <c r="K32" i="1"/>
  <c r="AF35" i="1" l="1"/>
  <c r="AF36" i="1"/>
  <c r="AF37" i="1"/>
  <c r="AF38" i="1"/>
  <c r="AF21" i="1"/>
  <c r="AF22" i="1"/>
  <c r="AF23" i="1"/>
  <c r="AF39" i="1"/>
  <c r="AF40" i="1"/>
  <c r="AF41" i="1"/>
  <c r="AF42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3" i="1"/>
  <c r="W14" i="1"/>
  <c r="W11" i="1"/>
  <c r="W8" i="1"/>
  <c r="W5" i="1"/>
  <c r="AC15" i="1"/>
  <c r="AC21" i="1"/>
  <c r="AC19" i="1"/>
  <c r="AC17" i="1"/>
  <c r="AC13" i="1"/>
  <c r="AC10" i="1"/>
  <c r="AC7" i="1"/>
  <c r="W12" i="1"/>
  <c r="AC12" i="1" s="1"/>
  <c r="W6" i="1"/>
  <c r="AC6" i="1" s="1"/>
  <c r="W9" i="1"/>
  <c r="AC9" i="1" s="1"/>
  <c r="K28" i="1"/>
  <c r="W28" i="1" s="1"/>
  <c r="AC28" i="1" s="1"/>
  <c r="K29" i="1"/>
  <c r="K30" i="1"/>
  <c r="K31" i="1"/>
  <c r="T28" i="1"/>
  <c r="U28" i="1"/>
  <c r="Q40" i="1"/>
  <c r="Q41" i="1"/>
  <c r="Q42" i="1"/>
  <c r="Q39" i="1"/>
  <c r="Q24" i="1"/>
  <c r="W24" i="1" s="1"/>
  <c r="AC24" i="1" s="1"/>
  <c r="Q25" i="1"/>
  <c r="W25" i="1" s="1"/>
  <c r="AC25" i="1" s="1"/>
  <c r="Q26" i="1"/>
  <c r="W26" i="1" s="1"/>
  <c r="AC26" i="1" s="1"/>
  <c r="Q27" i="1"/>
  <c r="W27" i="1" s="1"/>
  <c r="AC27" i="1" s="1"/>
  <c r="Q23" i="1"/>
  <c r="W23" i="1" s="1"/>
  <c r="AC23" i="1" s="1"/>
  <c r="W32" i="1" l="1"/>
  <c r="K33" i="1"/>
  <c r="K34" i="1"/>
  <c r="K36" i="1"/>
  <c r="K37" i="1"/>
  <c r="K38" i="1"/>
  <c r="K35" i="1"/>
  <c r="W35" i="1" s="1"/>
  <c r="AC35" i="1" s="1"/>
  <c r="AC32" i="1" l="1"/>
  <c r="W33" i="1"/>
  <c r="AC33" i="1" s="1"/>
  <c r="W34" i="1"/>
  <c r="AC34" i="1" s="1"/>
  <c r="W36" i="1"/>
  <c r="AC36" i="1" s="1"/>
  <c r="W37" i="1"/>
  <c r="AC37" i="1" s="1"/>
  <c r="W38" i="1"/>
  <c r="AC38" i="1" s="1"/>
  <c r="W29" i="1"/>
  <c r="AC29" i="1" s="1"/>
  <c r="W30" i="1"/>
  <c r="AC30" i="1" s="1"/>
  <c r="W31" i="1"/>
  <c r="AC31" i="1" s="1"/>
  <c r="W40" i="1" l="1"/>
  <c r="AC40" i="1" s="1"/>
  <c r="W41" i="1"/>
  <c r="AC41" i="1" s="1"/>
  <c r="W42" i="1"/>
  <c r="AC42" i="1" s="1"/>
  <c r="W39" i="1"/>
  <c r="AC39" i="1" s="1"/>
</calcChain>
</file>

<file path=xl/comments1.xml><?xml version="1.0" encoding="utf-8"?>
<comments xmlns="http://schemas.openxmlformats.org/spreadsheetml/2006/main">
  <authors>
    <author>Автор</author>
  </authors>
  <commentList>
    <comment ref="H2" authorId="0" shapeId="0">
      <text>
        <r>
          <rPr>
            <b/>
            <sz val="10"/>
            <color indexed="81"/>
            <rFont val="Tahoma"/>
            <family val="2"/>
            <charset val="204"/>
          </rPr>
          <t>Да - для штучного товара у которого расфасовка ящика=1 и нет собственной транспортной тары</t>
        </r>
      </text>
    </comment>
    <comment ref="I2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Указать если есть!
Если нет, то указать - </t>
        </r>
        <r>
          <rPr>
            <b/>
            <u/>
            <sz val="10"/>
            <color indexed="81"/>
            <rFont val="Tahoma"/>
            <family val="2"/>
            <charset val="204"/>
          </rPr>
          <t>нет!</t>
        </r>
      </text>
    </comment>
    <comment ref="J2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Если у Вашего товара </t>
        </r>
        <r>
          <rPr>
            <b/>
            <u/>
            <sz val="10"/>
            <color indexed="81"/>
            <rFont val="Tahoma"/>
            <family val="2"/>
            <charset val="204"/>
          </rPr>
          <t>отсутсвует</t>
        </r>
        <r>
          <rPr>
            <b/>
            <sz val="10"/>
            <color indexed="81"/>
            <rFont val="Tahoma"/>
            <family val="2"/>
            <charset val="204"/>
          </rPr>
          <t xml:space="preserve"> как таковая</t>
        </r>
        <r>
          <rPr>
            <b/>
            <u/>
            <sz val="10"/>
            <color indexed="81"/>
            <rFont val="Tahoma"/>
            <family val="2"/>
            <charset val="204"/>
          </rPr>
          <t xml:space="preserve"> расфасовка "вн. упаковка"</t>
        </r>
        <r>
          <rPr>
            <b/>
            <sz val="10"/>
            <color indexed="81"/>
            <rFont val="Tahoma"/>
            <family val="2"/>
            <charset val="204"/>
          </rPr>
          <t>, то в данной колонке Вам необходимо</t>
        </r>
        <r>
          <rPr>
            <b/>
            <u/>
            <sz val="10"/>
            <color indexed="81"/>
            <rFont val="Tahoma"/>
            <family val="2"/>
            <charset val="204"/>
          </rPr>
          <t xml:space="preserve"> указать расфасовку "1" и продублировать габариты и вес единицы товара</t>
        </r>
      </text>
    </comment>
    <comment ref="O2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Указать если есть!
Если нет, то указать - </t>
        </r>
        <r>
          <rPr>
            <b/>
            <u/>
            <sz val="10"/>
            <color indexed="81"/>
            <rFont val="Tahoma"/>
            <family val="2"/>
            <charset val="204"/>
          </rPr>
          <t>нет</t>
        </r>
        <r>
          <rPr>
            <b/>
            <sz val="10"/>
            <color indexed="81"/>
            <rFont val="Tahoma"/>
            <family val="2"/>
            <charset val="204"/>
          </rPr>
          <t>!</t>
        </r>
      </text>
    </comment>
    <comment ref="AA2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Для </t>
        </r>
        <r>
          <rPr>
            <b/>
            <u/>
            <sz val="10"/>
            <color indexed="81"/>
            <rFont val="Tahoma"/>
            <family val="2"/>
            <charset val="204"/>
          </rPr>
          <t xml:space="preserve">лотка хлебного </t>
        </r>
        <r>
          <rPr>
            <b/>
            <sz val="10"/>
            <color indexed="81"/>
            <rFont val="Tahoma"/>
            <family val="2"/>
            <charset val="204"/>
          </rPr>
          <t>указываеться высота самого лотка + расстояние по вертикали между лотками !!!</t>
        </r>
      </text>
    </comment>
  </commentList>
</comments>
</file>

<file path=xl/sharedStrings.xml><?xml version="1.0" encoding="utf-8"?>
<sst xmlns="http://schemas.openxmlformats.org/spreadsheetml/2006/main" count="181" uniqueCount="122">
  <si>
    <t>№
п/п</t>
  </si>
  <si>
    <t>Полное название на украинском языке
(с ед. измерения и ТМ)</t>
  </si>
  <si>
    <t>Штрих-код товара</t>
  </si>
  <si>
    <r>
      <rPr>
        <b/>
        <u/>
        <sz val="10"/>
        <rFont val="Calibri"/>
        <family val="2"/>
        <charset val="204"/>
      </rPr>
      <t xml:space="preserve">Вес
брутто
</t>
    </r>
    <r>
      <rPr>
        <b/>
        <sz val="10"/>
        <rFont val="Calibri"/>
        <family val="2"/>
        <charset val="204"/>
      </rPr>
      <t>(ед.)
в кг</t>
    </r>
  </si>
  <si>
    <r>
      <rPr>
        <b/>
        <u/>
        <sz val="10"/>
        <rFont val="Calibri"/>
        <family val="2"/>
        <charset val="204"/>
      </rPr>
      <t xml:space="preserve">Глубина </t>
    </r>
    <r>
      <rPr>
        <b/>
        <sz val="10"/>
        <rFont val="Calibri"/>
        <family val="2"/>
        <charset val="204"/>
      </rPr>
      <t xml:space="preserve">
(ед.)
в м</t>
    </r>
  </si>
  <si>
    <r>
      <rPr>
        <b/>
        <u/>
        <sz val="10"/>
        <rFont val="Calibri"/>
        <family val="2"/>
        <charset val="204"/>
      </rPr>
      <t>Ширина</t>
    </r>
    <r>
      <rPr>
        <b/>
        <sz val="10"/>
        <rFont val="Calibri"/>
        <family val="2"/>
        <charset val="204"/>
      </rPr>
      <t xml:space="preserve">
(ед.)
в м</t>
    </r>
  </si>
  <si>
    <r>
      <rPr>
        <b/>
        <u/>
        <sz val="10"/>
        <rFont val="Calibri"/>
        <family val="2"/>
        <charset val="204"/>
      </rPr>
      <t>Высота</t>
    </r>
    <r>
      <rPr>
        <b/>
        <sz val="10"/>
        <rFont val="Calibri"/>
        <family val="2"/>
        <charset val="204"/>
      </rPr>
      <t xml:space="preserve">
(ед.)
в м</t>
    </r>
  </si>
  <si>
    <t>Только поштучная отгрузка</t>
  </si>
  <si>
    <r>
      <t xml:space="preserve">Штрихкод </t>
    </r>
    <r>
      <rPr>
        <b/>
        <u/>
        <sz val="10"/>
        <rFont val="Calibri"/>
        <family val="2"/>
        <charset val="204"/>
      </rPr>
      <t>вн. упаковки (суб коробки, спайки, коробочки и т.д.)</t>
    </r>
  </si>
  <si>
    <r>
      <t xml:space="preserve">Расфасовка </t>
    </r>
    <r>
      <rPr>
        <b/>
        <u/>
        <sz val="10"/>
        <rFont val="Calibri"/>
        <family val="2"/>
        <charset val="204"/>
      </rPr>
      <t>вн. упаковки (кол-во штук во вн. упаковке)</t>
    </r>
  </si>
  <si>
    <r>
      <rPr>
        <b/>
        <u/>
        <sz val="10"/>
        <rFont val="Calibri"/>
        <family val="2"/>
        <charset val="204"/>
      </rPr>
      <t>Вес
брутто</t>
    </r>
    <r>
      <rPr>
        <b/>
        <sz val="10"/>
        <rFont val="Calibri"/>
        <family val="2"/>
        <charset val="204"/>
      </rPr>
      <t xml:space="preserve">
(вн.уп)
в кг</t>
    </r>
  </si>
  <si>
    <r>
      <rPr>
        <b/>
        <u/>
        <sz val="10"/>
        <rFont val="Calibri"/>
        <family val="2"/>
        <charset val="204"/>
      </rPr>
      <t>Глубина</t>
    </r>
    <r>
      <rPr>
        <b/>
        <sz val="10"/>
        <rFont val="Calibri"/>
        <family val="2"/>
        <charset val="204"/>
      </rPr>
      <t xml:space="preserve">
(вн.уп)
в м</t>
    </r>
  </si>
  <si>
    <r>
      <rPr>
        <b/>
        <u/>
        <sz val="10"/>
        <rFont val="Calibri"/>
        <family val="2"/>
        <charset val="204"/>
      </rPr>
      <t>Ширина</t>
    </r>
    <r>
      <rPr>
        <b/>
        <sz val="10"/>
        <rFont val="Calibri"/>
        <family val="2"/>
        <charset val="204"/>
      </rPr>
      <t xml:space="preserve">
(вн.уп)
в м</t>
    </r>
  </si>
  <si>
    <r>
      <rPr>
        <b/>
        <u/>
        <sz val="10"/>
        <rFont val="Calibri"/>
        <family val="2"/>
        <charset val="204"/>
      </rPr>
      <t>Высота</t>
    </r>
    <r>
      <rPr>
        <b/>
        <sz val="10"/>
        <rFont val="Calibri"/>
        <family val="2"/>
        <charset val="204"/>
      </rPr>
      <t xml:space="preserve">
(вн.уп)
в м</t>
    </r>
  </si>
  <si>
    <r>
      <t xml:space="preserve">Штрих-код
</t>
    </r>
    <r>
      <rPr>
        <b/>
        <u/>
        <sz val="10"/>
        <rFont val="Calibri"/>
        <family val="2"/>
        <charset val="204"/>
      </rPr>
      <t>ящика</t>
    </r>
  </si>
  <si>
    <r>
      <t xml:space="preserve">Расфасовка </t>
    </r>
    <r>
      <rPr>
        <b/>
        <u/>
        <sz val="10"/>
        <rFont val="Calibri"/>
        <family val="2"/>
        <charset val="204"/>
      </rPr>
      <t>ящика
(кол-во вн. упаковок
в ящике)</t>
    </r>
  </si>
  <si>
    <r>
      <rPr>
        <b/>
        <u/>
        <sz val="10"/>
        <rFont val="Calibri"/>
        <family val="2"/>
        <charset val="204"/>
      </rPr>
      <t>Вес
брутто</t>
    </r>
    <r>
      <rPr>
        <b/>
        <sz val="10"/>
        <rFont val="Calibri"/>
        <family val="2"/>
        <charset val="204"/>
      </rPr>
      <t xml:space="preserve">
(ящ)
в кг</t>
    </r>
  </si>
  <si>
    <r>
      <rPr>
        <b/>
        <u/>
        <sz val="10"/>
        <color rgb="FFC00000"/>
        <rFont val="Calibri"/>
        <family val="2"/>
        <charset val="204"/>
      </rPr>
      <t>Вес
пустой
тары</t>
    </r>
    <r>
      <rPr>
        <b/>
        <sz val="10"/>
        <rFont val="Calibri"/>
        <family val="2"/>
        <charset val="204"/>
      </rPr>
      <t xml:space="preserve">
(ящ)
в кг</t>
    </r>
  </si>
  <si>
    <r>
      <rPr>
        <b/>
        <u/>
        <sz val="10"/>
        <rFont val="Calibri"/>
        <family val="2"/>
        <charset val="204"/>
      </rPr>
      <t>Глубина</t>
    </r>
    <r>
      <rPr>
        <b/>
        <sz val="10"/>
        <rFont val="Calibri"/>
        <family val="2"/>
        <charset val="204"/>
      </rPr>
      <t xml:space="preserve">
(ящ)
в м</t>
    </r>
  </si>
  <si>
    <r>
      <rPr>
        <b/>
        <u/>
        <sz val="10"/>
        <rFont val="Calibri"/>
        <family val="2"/>
        <charset val="204"/>
      </rPr>
      <t>Ширина</t>
    </r>
    <r>
      <rPr>
        <b/>
        <sz val="10"/>
        <rFont val="Calibri"/>
        <family val="2"/>
        <charset val="204"/>
      </rPr>
      <t xml:space="preserve">
(ящ)
в м</t>
    </r>
  </si>
  <si>
    <r>
      <rPr>
        <b/>
        <u/>
        <sz val="10"/>
        <rFont val="Calibri"/>
        <family val="2"/>
        <charset val="204"/>
      </rPr>
      <t>Высота</t>
    </r>
    <r>
      <rPr>
        <b/>
        <sz val="10"/>
        <rFont val="Calibri"/>
        <family val="2"/>
        <charset val="204"/>
      </rPr>
      <t xml:space="preserve">
(ящ)
в м</t>
    </r>
  </si>
  <si>
    <r>
      <t xml:space="preserve">Расфасовка </t>
    </r>
    <r>
      <rPr>
        <b/>
        <u/>
        <sz val="10"/>
        <rFont val="Calibri"/>
        <family val="2"/>
        <charset val="204"/>
      </rPr>
      <t>слоя</t>
    </r>
    <r>
      <rPr>
        <b/>
        <sz val="10"/>
        <rFont val="Calibri"/>
        <family val="2"/>
        <charset val="204"/>
      </rPr>
      <t xml:space="preserve">
(</t>
    </r>
    <r>
      <rPr>
        <b/>
        <u/>
        <sz val="10"/>
        <rFont val="Calibri"/>
        <family val="2"/>
        <charset val="204"/>
      </rPr>
      <t>кол-во ящиков на слое</t>
    </r>
    <r>
      <rPr>
        <b/>
        <sz val="10"/>
        <rFont val="Calibri"/>
        <family val="2"/>
        <charset val="204"/>
      </rPr>
      <t>)</t>
    </r>
  </si>
  <si>
    <r>
      <rPr>
        <b/>
        <u/>
        <sz val="10"/>
        <rFont val="Calibri"/>
        <family val="2"/>
        <charset val="204"/>
      </rPr>
      <t>Вес
брутто</t>
    </r>
    <r>
      <rPr>
        <b/>
        <sz val="10"/>
        <rFont val="Calibri"/>
        <family val="2"/>
        <charset val="204"/>
      </rPr>
      <t xml:space="preserve">
(слоя)
в кг</t>
    </r>
  </si>
  <si>
    <r>
      <rPr>
        <b/>
        <u/>
        <sz val="10"/>
        <rFont val="Calibri"/>
        <family val="2"/>
        <charset val="204"/>
      </rPr>
      <t>Глубина</t>
    </r>
    <r>
      <rPr>
        <b/>
        <sz val="10"/>
        <rFont val="Calibri"/>
        <family val="2"/>
        <charset val="204"/>
      </rPr>
      <t xml:space="preserve">
(слоя)
в м</t>
    </r>
  </si>
  <si>
    <r>
      <rPr>
        <b/>
        <u/>
        <sz val="10"/>
        <rFont val="Calibri"/>
        <family val="2"/>
        <charset val="204"/>
      </rPr>
      <t>Ширина</t>
    </r>
    <r>
      <rPr>
        <b/>
        <sz val="10"/>
        <rFont val="Calibri"/>
        <family val="2"/>
        <charset val="204"/>
      </rPr>
      <t xml:space="preserve">
(слоя)
в м</t>
    </r>
  </si>
  <si>
    <r>
      <rPr>
        <b/>
        <u/>
        <sz val="10"/>
        <rFont val="Calibri"/>
        <family val="2"/>
        <charset val="204"/>
      </rPr>
      <t>Высота</t>
    </r>
    <r>
      <rPr>
        <b/>
        <sz val="10"/>
        <rFont val="Calibri"/>
        <family val="2"/>
        <charset val="204"/>
      </rPr>
      <t xml:space="preserve">
(слоя)
в м</t>
    </r>
  </si>
  <si>
    <r>
      <rPr>
        <b/>
        <u/>
        <sz val="10"/>
        <rFont val="Calibri"/>
        <family val="2"/>
        <charset val="204"/>
      </rPr>
      <t xml:space="preserve">Высота
</t>
    </r>
    <r>
      <rPr>
        <b/>
        <sz val="10"/>
        <rFont val="Calibri"/>
        <family val="2"/>
        <charset val="204"/>
      </rPr>
      <t>(слоя)</t>
    </r>
    <r>
      <rPr>
        <b/>
        <u/>
        <sz val="10"/>
        <rFont val="Calibri"/>
        <family val="2"/>
        <charset val="204"/>
      </rPr>
      <t xml:space="preserve">
от пост.</t>
    </r>
    <r>
      <rPr>
        <b/>
        <sz val="10"/>
        <rFont val="Calibri"/>
        <family val="2"/>
        <charset val="204"/>
      </rPr>
      <t xml:space="preserve">
в м</t>
    </r>
  </si>
  <si>
    <r>
      <t xml:space="preserve">Расфасовка </t>
    </r>
    <r>
      <rPr>
        <b/>
        <u/>
        <sz val="10"/>
        <rFont val="Calibri"/>
        <family val="2"/>
        <charset val="204"/>
      </rPr>
      <t>паллеты</t>
    </r>
    <r>
      <rPr>
        <b/>
        <sz val="10"/>
        <rFont val="Calibri"/>
        <family val="2"/>
        <charset val="204"/>
      </rPr>
      <t xml:space="preserve">
(</t>
    </r>
    <r>
      <rPr>
        <b/>
        <u/>
        <sz val="10"/>
        <rFont val="Calibri"/>
        <family val="2"/>
        <charset val="204"/>
      </rPr>
      <t>кол-во слоев на паллете</t>
    </r>
    <r>
      <rPr>
        <b/>
        <sz val="10"/>
        <rFont val="Calibri"/>
        <family val="2"/>
        <charset val="204"/>
      </rPr>
      <t>)
(</t>
    </r>
    <r>
      <rPr>
        <b/>
        <u/>
        <sz val="10"/>
        <color indexed="10"/>
        <rFont val="Calibri"/>
        <family val="2"/>
        <charset val="204"/>
      </rPr>
      <t>не более 98 слоев</t>
    </r>
    <r>
      <rPr>
        <b/>
        <u/>
        <sz val="10"/>
        <rFont val="Calibri"/>
        <family val="2"/>
        <charset val="204"/>
      </rPr>
      <t>)</t>
    </r>
  </si>
  <si>
    <r>
      <rPr>
        <b/>
        <u/>
        <sz val="10"/>
        <rFont val="Calibri"/>
        <family val="2"/>
        <charset val="204"/>
      </rPr>
      <t>Вес
брутто</t>
    </r>
    <r>
      <rPr>
        <b/>
        <sz val="10"/>
        <rFont val="Calibri"/>
        <family val="2"/>
        <charset val="204"/>
      </rPr>
      <t xml:space="preserve">
(пал)
(</t>
    </r>
    <r>
      <rPr>
        <b/>
        <u/>
        <sz val="10"/>
        <color indexed="10"/>
        <rFont val="Calibri"/>
        <family val="2"/>
        <charset val="204"/>
      </rPr>
      <t>не более
780 кг</t>
    </r>
    <r>
      <rPr>
        <b/>
        <sz val="10"/>
        <rFont val="Calibri"/>
        <family val="2"/>
        <charset val="204"/>
      </rPr>
      <t>)
в кг</t>
    </r>
  </si>
  <si>
    <r>
      <rPr>
        <b/>
        <u/>
        <sz val="10"/>
        <rFont val="Calibri"/>
        <family val="2"/>
        <charset val="204"/>
      </rPr>
      <t>Глубина</t>
    </r>
    <r>
      <rPr>
        <b/>
        <sz val="10"/>
        <rFont val="Calibri"/>
        <family val="2"/>
        <charset val="204"/>
      </rPr>
      <t xml:space="preserve">
(пал)
в м</t>
    </r>
  </si>
  <si>
    <r>
      <rPr>
        <b/>
        <u/>
        <sz val="10"/>
        <rFont val="Calibri"/>
        <family val="2"/>
        <charset val="204"/>
      </rPr>
      <t>Ширина</t>
    </r>
    <r>
      <rPr>
        <b/>
        <sz val="10"/>
        <rFont val="Calibri"/>
        <family val="2"/>
        <charset val="204"/>
      </rPr>
      <t xml:space="preserve">
(пал)
в м</t>
    </r>
  </si>
  <si>
    <r>
      <rPr>
        <b/>
        <u/>
        <sz val="10"/>
        <rFont val="Calibri"/>
        <family val="2"/>
        <charset val="204"/>
      </rPr>
      <t>Высота</t>
    </r>
    <r>
      <rPr>
        <b/>
        <sz val="10"/>
        <rFont val="Calibri"/>
        <family val="2"/>
        <charset val="204"/>
      </rPr>
      <t xml:space="preserve">
(пал)
(</t>
    </r>
    <r>
      <rPr>
        <b/>
        <u/>
        <sz val="10"/>
        <color indexed="10"/>
        <rFont val="Calibri"/>
        <family val="2"/>
        <charset val="204"/>
      </rPr>
      <t>не более
1,7м</t>
    </r>
    <r>
      <rPr>
        <b/>
        <sz val="10"/>
        <rFont val="Calibri"/>
        <family val="2"/>
        <charset val="204"/>
      </rPr>
      <t>)
в м</t>
    </r>
  </si>
  <si>
    <t>нет</t>
  </si>
  <si>
    <t>Единица</t>
  </si>
  <si>
    <t>Внутренняя упаковка</t>
  </si>
  <si>
    <t>Ящик</t>
  </si>
  <si>
    <t>Слой</t>
  </si>
  <si>
    <t>Паллета</t>
  </si>
  <si>
    <t>Полное название на украинском языке</t>
  </si>
  <si>
    <t>Единица Штрих-код товара</t>
  </si>
  <si>
    <t>Единица Вес
брутто
(ед.)
в кг</t>
  </si>
  <si>
    <t>Единица Глубина 
(ед.)
в м</t>
  </si>
  <si>
    <t>Единица Ширина
(ед.)
в м</t>
  </si>
  <si>
    <t>Единица Высота
(ед.)
в м</t>
  </si>
  <si>
    <t xml:space="preserve">Ящик Штрих-код
ящика
</t>
  </si>
  <si>
    <t>Ящик Расфасовка ящика
(кол-во вн. упаковок
в ящике)</t>
  </si>
  <si>
    <t>Ящик Вес
брутто
(ящ)
в кг</t>
  </si>
  <si>
    <t>Ящик Вес
пустой
тары
(ящ)
в кг</t>
  </si>
  <si>
    <t>Ящик Глубина
(ящ)
в м</t>
  </si>
  <si>
    <t>Ящик Ширина
(ящ)
в м</t>
  </si>
  <si>
    <t>Ящик Высота
(ящ)
в м</t>
  </si>
  <si>
    <t>Расфасовка слоя
(кол-во ящиков на слое)</t>
  </si>
  <si>
    <t>Слой Вес
брутто
(слоя)
в кг</t>
  </si>
  <si>
    <t>Слой Глубина
(слоя)
в м</t>
  </si>
  <si>
    <t>Слой Ширина
(слоя)
в м</t>
  </si>
  <si>
    <t>Слой Высота
(слоя)
в м</t>
  </si>
  <si>
    <t>Слой Высота
(слоя)
от пост.
в м</t>
  </si>
  <si>
    <t>Расфасовка паллеты
(кол-во слоев на паллете)
(не более 98 слоев)</t>
  </si>
  <si>
    <t>Паллета Вес
брутто
(пал)
(не более
780 кг)
в кг</t>
  </si>
  <si>
    <t>Паллета Глубина
(пал)
в м</t>
  </si>
  <si>
    <t>Паллета Ширина
(пал)
в м</t>
  </si>
  <si>
    <t>Паллета Высота
(пал)
(не более
1,7м)
в м</t>
  </si>
  <si>
    <t>Країна виробник</t>
  </si>
  <si>
    <t>Торгова Марка</t>
  </si>
  <si>
    <t>Код УКТ ЗЕД</t>
  </si>
  <si>
    <t>Одиниця вимеру</t>
  </si>
  <si>
    <t>Термін придатності днів</t>
  </si>
  <si>
    <t>Корм сухий Half&amp;Half для кошенят з яловичиною 300 г</t>
  </si>
  <si>
    <t>Корм сухий Half&amp;Half для кошенят з яловичиною 2 кг</t>
  </si>
  <si>
    <t>Корм сухий Half&amp;Half для кошенят з яловичиною 8 кг</t>
  </si>
  <si>
    <t>Корм сухий Half&amp;Half для стерилізованих котів із яловичиною 300 г</t>
  </si>
  <si>
    <t>Корм сухий Half&amp;Half для стерилізованих котів із яловичиною 2 кг</t>
  </si>
  <si>
    <t>Корм сухий Half&amp;Half для стерилізованих котів із яловичиною 8 кг</t>
  </si>
  <si>
    <t>Корм сухий Half&amp;Half для котів із чутливим травленям з індичкою 300 г</t>
  </si>
  <si>
    <t>Корм сухий Half&amp;Half для котів із чутливим травленям з індичкою 2 кг</t>
  </si>
  <si>
    <t>Корм сухий Half&amp;Half для котів із чутливим травленям з індичкою 8 кг</t>
  </si>
  <si>
    <t>Корм сухий Half&amp;Half для дорослих котів із яловичиною 300 г</t>
  </si>
  <si>
    <t>Корм сухий Half&amp;Half для дорослих котів із яловичиною 2 кг</t>
  </si>
  <si>
    <t>Корм сухий Half&amp;Half для дорослих котів із яловичиною 8 кг</t>
  </si>
  <si>
    <t>Корм сухий Half&amp;Half для цуценят усіх порід  із яловичиною 2 кг</t>
  </si>
  <si>
    <t>Корм сухий Half&amp;Half для цуценят усіх порід  із яловичиною 12 кг</t>
  </si>
  <si>
    <t>Корм сухий Half&amp;Half для дорослих собак маленьких порід із яловичиною 2 кг</t>
  </si>
  <si>
    <t>Корм сухий Half&amp;Half для дорослих собак маленьких порід із яловичиною 12 кг</t>
  </si>
  <si>
    <t>Корм сухий Half&amp;Half для дорослих собак середніх порід із яловичиною 2 кг</t>
  </si>
  <si>
    <t>Корм сухий Half&amp;Half для дорослих собак середніх порід із яловичиною 12 кг</t>
  </si>
  <si>
    <t>Корм сухий Half&amp;Half для дорослих собак великих порід із яловичиною 2 кг</t>
  </si>
  <si>
    <t>Корм сухий Half&amp;Half для дорослих собак великих порід із яловичиною 12 кг</t>
  </si>
  <si>
    <t>Корм вологий Half&amp;Half для кошенят шматочки з індичкою у желе у формі пауча 100г</t>
  </si>
  <si>
    <t>Корм вологий Half&amp;Half для стерилізованих котів шматочки з тунцем у соусі у формі пауча  100г</t>
  </si>
  <si>
    <t>Корм вологий Half&amp;Half для стерилізованих котів шматочки з індичкою в желе у формі пауча 100г</t>
  </si>
  <si>
    <t>Корм вологий Half&amp;Half для дорослих котів шматочки з лососем у желе у формі пауча 100г</t>
  </si>
  <si>
    <t>Корм вологий Half&amp;Half для дорослих котів шматочки з качкою у соусі у формі пауча 100г</t>
  </si>
  <si>
    <t>Ласощі Half&amp;Half для цуценят з яловичиною 100 г</t>
  </si>
  <si>
    <t>4823082431786</t>
  </si>
  <si>
    <t>Ласощі Half&amp;Half для собак із куркою 100 г</t>
  </si>
  <si>
    <t xml:space="preserve">4823082431793 </t>
  </si>
  <si>
    <t>Ласощі Half&amp;Half для собак з яловичиною 100 г</t>
  </si>
  <si>
    <t>4823082431816</t>
  </si>
  <si>
    <t>Ласощі Half&amp;Half для собак із качкою 100 г</t>
  </si>
  <si>
    <t>4823082431823</t>
  </si>
  <si>
    <t>Ласощі Half&amp;Half м'ясні палчки для цуценят з індичкою 100 г</t>
  </si>
  <si>
    <t>4823082431755</t>
  </si>
  <si>
    <t>Ласощі Half&amp;Half м'ясні палички для собак з яловичиною 100 г</t>
  </si>
  <si>
    <t>4823082431762</t>
  </si>
  <si>
    <t>Ласощі Half&amp;Half м'ясні палички для собак з куркою 100 г</t>
  </si>
  <si>
    <t>4823082431779</t>
  </si>
  <si>
    <t>Ласощі Half&amp;Half для кошенят з індичкою 50 г</t>
  </si>
  <si>
    <t>4823082431830</t>
  </si>
  <si>
    <t>Ласощі Half&amp;Half для котів із качкою 50 г</t>
  </si>
  <si>
    <t>4823082431847</t>
  </si>
  <si>
    <t>Ласощі Half&amp;Half для котів з яловичиною 50 г</t>
  </si>
  <si>
    <t>4823082431861</t>
  </si>
  <si>
    <t>Ласощі Half&amp;Half для котів із куркою 50 г</t>
  </si>
  <si>
    <t>4823082431854</t>
  </si>
  <si>
    <t>Ласощі Half&amp;Half м'ясні палички для кошенят з індичкою 5 г</t>
  </si>
  <si>
    <t>4823082431878</t>
  </si>
  <si>
    <t>Ласощі Half&amp;Half м'ясні палички для котів з лососем 5 г</t>
  </si>
  <si>
    <t>4823082431908</t>
  </si>
  <si>
    <t>Ласощі Half&amp;Half м'ясні палички для котів з качкою 5 г</t>
  </si>
  <si>
    <t>4823082431892</t>
  </si>
  <si>
    <t>Ласощі Half&amp;Half м'ясні палички для котів з індичкою 5 г</t>
  </si>
  <si>
    <t>4823082431885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</si>
</sst>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_-* #,##0.00\ _₽_-;\-* #,##0.00\ _₽_-;_-* &quot;-&quot;??\ _₽_-;_-@_-"/>
  </numFmts>
  <fonts count="14" x14ac:knownFonts="1">
    <font>
      <sz val="11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b/>
      <u/>
      <sz val="10"/>
      <name val="Calibri"/>
      <family val="2"/>
      <charset val="204"/>
    </font>
    <font>
      <b/>
      <sz val="10"/>
      <name val="Calibri"/>
      <family val="2"/>
      <charset val="204"/>
    </font>
    <font>
      <b/>
      <u/>
      <sz val="10"/>
      <color theme="1"/>
      <name val="Calibri"/>
      <family val="2"/>
      <charset val="204"/>
      <scheme val="minor"/>
    </font>
    <font>
      <b/>
      <u/>
      <sz val="10"/>
      <color rgb="FFC00000"/>
      <name val="Calibri"/>
      <family val="2"/>
      <charset val="204"/>
    </font>
    <font>
      <b/>
      <u/>
      <sz val="10"/>
      <color indexed="10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name val="Calibri"/>
      <family val="2"/>
      <charset val="204"/>
    </font>
    <font>
      <sz val="10"/>
      <color rgb="FF000000"/>
      <name val="Calibri"/>
      <family val="2"/>
      <charset val="204"/>
    </font>
    <font>
      <b/>
      <sz val="10"/>
      <color indexed="81"/>
      <name val="Tahoma"/>
      <family val="2"/>
      <charset val="204"/>
    </font>
    <font>
      <b/>
      <u/>
      <sz val="10"/>
      <color indexed="81"/>
      <name val="Tahoma"/>
      <family val="2"/>
      <charset val="204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AF71D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59">
    <xf numFmtId="0" fontId="0" fillId="0" borderId="0" xfId="0"/>
    <xf numFmtId="0" fontId="0" fillId="0" borderId="1" xfId="0" applyBorder="1"/>
    <xf numFmtId="0" fontId="0" fillId="0" borderId="1" xfId="0" applyBorder="1" applyAlignmen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7" fillId="2" borderId="1" xfId="0" applyFont="1" applyFill="1" applyBorder="1" applyProtection="1"/>
    <xf numFmtId="0" fontId="7" fillId="4" borderId="1" xfId="0" applyFont="1" applyFill="1" applyBorder="1" applyProtection="1"/>
    <xf numFmtId="1" fontId="1" fillId="2" borderId="1" xfId="0" applyNumberFormat="1" applyFont="1" applyFill="1" applyBorder="1" applyAlignment="1" applyProtection="1">
      <alignment horizontal="center" vertical="center" wrapText="1"/>
    </xf>
    <xf numFmtId="1" fontId="3" fillId="3" borderId="1" xfId="0" applyNumberFormat="1" applyFont="1" applyFill="1" applyBorder="1" applyAlignment="1" applyProtection="1">
      <alignment horizontal="center" vertical="center" wrapText="1"/>
    </xf>
    <xf numFmtId="49" fontId="4" fillId="4" borderId="1" xfId="0" applyNumberFormat="1" applyFont="1" applyFill="1" applyBorder="1" applyAlignment="1" applyProtection="1">
      <alignment horizontal="center" vertical="center" wrapText="1"/>
    </xf>
    <xf numFmtId="1" fontId="1" fillId="4" borderId="1" xfId="0" applyNumberFormat="1" applyFont="1" applyFill="1" applyBorder="1" applyAlignment="1" applyProtection="1">
      <alignment horizontal="center" vertical="center" wrapText="1"/>
    </xf>
    <xf numFmtId="1" fontId="1" fillId="3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1" fontId="8" fillId="0" borderId="1" xfId="0" applyNumberFormat="1" applyFont="1" applyBorder="1" applyAlignment="1" applyProtection="1">
      <alignment horizontal="center" vertical="center"/>
      <protection locked="0" hidden="1"/>
    </xf>
    <xf numFmtId="2" fontId="7" fillId="0" borderId="1" xfId="0" applyNumberFormat="1" applyFont="1" applyBorder="1" applyAlignment="1" applyProtection="1">
      <alignment horizontal="center" vertical="center"/>
      <protection hidden="1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2" borderId="1" xfId="0" applyFont="1" applyFill="1" applyBorder="1" applyAlignment="1" applyProtection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1" fontId="0" fillId="0" borderId="2" xfId="0" applyNumberFormat="1" applyBorder="1" applyAlignment="1">
      <alignment horizontal="center"/>
    </xf>
    <xf numFmtId="49" fontId="9" fillId="0" borderId="2" xfId="0" applyNumberFormat="1" applyFont="1" applyBorder="1" applyAlignment="1" applyProtection="1">
      <alignment horizontal="center" vertical="center" wrapText="1"/>
      <protection locked="0"/>
    </xf>
    <xf numFmtId="1" fontId="0" fillId="0" borderId="2" xfId="0" applyNumberFormat="1" applyBorder="1" applyAlignment="1">
      <alignment horizontal="center" vertical="center"/>
    </xf>
    <xf numFmtId="2" fontId="7" fillId="0" borderId="2" xfId="0" applyNumberFormat="1" applyFont="1" applyBorder="1" applyAlignment="1" applyProtection="1">
      <alignment horizontal="center" vertical="center"/>
      <protection hidden="1"/>
    </xf>
    <xf numFmtId="0" fontId="0" fillId="0" borderId="3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9" fontId="9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3" xfId="0" applyNumberForma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1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3" xfId="0" applyFill="1" applyBorder="1"/>
    <xf numFmtId="1" fontId="0" fillId="0" borderId="3" xfId="0" applyNumberFormat="1" applyFill="1" applyBorder="1" applyAlignment="1">
      <alignment horizontal="center"/>
    </xf>
    <xf numFmtId="0" fontId="0" fillId="0" borderId="1" xfId="0" applyFill="1" applyBorder="1"/>
    <xf numFmtId="1" fontId="0" fillId="0" borderId="1" xfId="0" applyNumberFormat="1" applyFill="1" applyBorder="1" applyAlignment="1">
      <alignment horizontal="center"/>
    </xf>
    <xf numFmtId="2" fontId="7" fillId="0" borderId="3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/>
    <xf numFmtId="2" fontId="7" fillId="0" borderId="1" xfId="0" applyNumberFormat="1" applyFont="1" applyFill="1" applyBorder="1" applyAlignment="1" applyProtection="1">
      <alignment horizontal="center" vertical="center"/>
      <protection hidden="1"/>
    </xf>
    <xf numFmtId="0" fontId="0" fillId="6" borderId="3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43" fontId="0" fillId="0" borderId="1" xfId="1" applyFont="1" applyBorder="1" applyAlignment="1">
      <alignment horizontal="center"/>
    </xf>
    <xf numFmtId="43" fontId="0" fillId="0" borderId="1" xfId="1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43" fontId="0" fillId="0" borderId="3" xfId="1" applyFont="1" applyFill="1" applyBorder="1" applyAlignment="1">
      <alignment horizontal="center"/>
    </xf>
    <xf numFmtId="164" fontId="0" fillId="0" borderId="3" xfId="1" applyNumberFormat="1" applyFon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43" fontId="0" fillId="0" borderId="1" xfId="1" applyFont="1" applyFill="1" applyBorder="1" applyAlignment="1">
      <alignment horizontal="center"/>
    </xf>
    <xf numFmtId="43" fontId="3" fillId="3" borderId="1" xfId="1" applyFont="1" applyFill="1" applyBorder="1" applyAlignment="1" applyProtection="1">
      <alignment horizontal="center" vertical="center" wrapText="1"/>
    </xf>
    <xf numFmtId="43" fontId="0" fillId="0" borderId="2" xfId="1" applyFont="1" applyBorder="1" applyAlignment="1">
      <alignment horizontal="center"/>
    </xf>
    <xf numFmtId="43" fontId="0" fillId="0" borderId="0" xfId="1" applyFont="1" applyAlignment="1">
      <alignment horizontal="center"/>
    </xf>
    <xf numFmtId="0" fontId="0" fillId="0" borderId="2" xfId="0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5" borderId="1" xfId="0" applyFont="1" applyFill="1" applyBorder="1" applyAlignment="1" applyProtection="1"/>
    <xf numFmtId="0" fontId="0" fillId="5" borderId="1" xfId="0" applyFill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zutin.n\Downloads\&#1042;&#1043;&#106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анные поставщика"/>
      <sheetName val="Общие данные"/>
      <sheetName val="Описание и тара"/>
      <sheetName val="Габариты и расфасовка"/>
      <sheetName val="Коммерция"/>
      <sheetName val="ОМ"/>
      <sheetName val="ДС"/>
      <sheetName val="Список 1"/>
      <sheetName val="Список 2"/>
      <sheetName val="ТМ и ВЭД"/>
      <sheetName val="Клаcсификаторы"/>
      <sheetName val="ЕКТ"/>
      <sheetName val="ВП"/>
      <sheetName val="ОТ"/>
      <sheetName val="СГ"/>
      <sheetName val="Исключения по ЛД"/>
    </sheetNames>
    <sheetDataSet>
      <sheetData sheetId="0"/>
      <sheetData sheetId="1"/>
      <sheetData sheetId="2"/>
      <sheetData sheetId="3">
        <row r="3">
          <cell r="V3">
            <v>0.254</v>
          </cell>
          <cell r="W3">
            <v>0.17</v>
          </cell>
          <cell r="X3">
            <v>0.17199999999999999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4">
          <cell r="L4" t="str">
            <v>да</v>
          </cell>
        </row>
        <row r="5">
          <cell r="L5" t="str">
            <v>нет</v>
          </cell>
        </row>
      </sheetData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42"/>
  <sheetViews>
    <sheetView tabSelected="1" zoomScale="65" zoomScaleNormal="70" workbookViewId="0">
      <pane xSplit="5" ySplit="2" topLeftCell="F3" activePane="bottomRight" state="frozen"/>
      <selection pane="topRight" activeCell="F1" sqref="F1"/>
      <selection pane="bottomLeft" activeCell="A11" sqref="A11"/>
      <selection pane="bottomRight" activeCell="O12" sqref="O12"/>
    </sheetView>
  </sheetViews>
  <sheetFormatPr defaultRowHeight="14.4" x14ac:dyDescent="0.3"/>
  <cols>
    <col min="1" max="1" width="8.88671875" style="4"/>
    <col min="2" max="2" width="90.109375" bestFit="1" customWidth="1"/>
    <col min="3" max="3" width="14.5546875" style="3" bestFit="1" customWidth="1"/>
    <col min="4" max="7" width="8.88671875" style="4"/>
    <col min="9" max="9" width="16.44140625" customWidth="1"/>
    <col min="10" max="10" width="13.44140625" style="4" customWidth="1"/>
    <col min="11" max="14" width="8.88671875" style="4"/>
    <col min="15" max="15" width="18.5546875" style="3" bestFit="1" customWidth="1"/>
    <col min="16" max="28" width="8.88671875" style="4"/>
    <col min="29" max="29" width="9.6640625" style="4" bestFit="1" customWidth="1"/>
    <col min="30" max="31" width="8.88671875" style="4"/>
    <col min="32" max="32" width="8.88671875" style="51"/>
  </cols>
  <sheetData>
    <row r="1" spans="1:32" x14ac:dyDescent="0.3">
      <c r="A1" s="19"/>
      <c r="B1" s="5"/>
      <c r="C1" s="55" t="s">
        <v>33</v>
      </c>
      <c r="D1" s="57"/>
      <c r="E1" s="57"/>
      <c r="F1" s="57"/>
      <c r="G1" s="57"/>
      <c r="H1" s="6"/>
      <c r="I1" s="55" t="s">
        <v>34</v>
      </c>
      <c r="J1" s="58"/>
      <c r="K1" s="58"/>
      <c r="L1" s="58"/>
      <c r="M1" s="58"/>
      <c r="N1" s="58"/>
      <c r="O1" s="55" t="s">
        <v>35</v>
      </c>
      <c r="P1" s="55"/>
      <c r="Q1" s="55"/>
      <c r="R1" s="55"/>
      <c r="S1" s="55"/>
      <c r="T1" s="55"/>
      <c r="U1" s="55"/>
      <c r="V1" s="55" t="s">
        <v>36</v>
      </c>
      <c r="W1" s="58"/>
      <c r="X1" s="58"/>
      <c r="Y1" s="58"/>
      <c r="Z1" s="58"/>
      <c r="AA1" s="58"/>
      <c r="AB1" s="55" t="s">
        <v>37</v>
      </c>
      <c r="AC1" s="56"/>
      <c r="AD1" s="56"/>
      <c r="AE1" s="56"/>
      <c r="AF1" s="56"/>
    </row>
    <row r="2" spans="1:32" ht="124.2" x14ac:dyDescent="0.3">
      <c r="A2" s="7" t="s">
        <v>0</v>
      </c>
      <c r="B2" s="7" t="s">
        <v>1</v>
      </c>
      <c r="C2" s="7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9" t="s">
        <v>7</v>
      </c>
      <c r="I2" s="10" t="s">
        <v>8</v>
      </c>
      <c r="J2" s="10" t="s">
        <v>9</v>
      </c>
      <c r="K2" s="11" t="s">
        <v>10</v>
      </c>
      <c r="L2" s="8" t="s">
        <v>11</v>
      </c>
      <c r="M2" s="11" t="s">
        <v>12</v>
      </c>
      <c r="N2" s="11" t="s">
        <v>13</v>
      </c>
      <c r="O2" s="10" t="s">
        <v>14</v>
      </c>
      <c r="P2" s="10" t="s">
        <v>15</v>
      </c>
      <c r="Q2" s="8" t="s">
        <v>16</v>
      </c>
      <c r="R2" s="8" t="s">
        <v>17</v>
      </c>
      <c r="S2" s="8" t="s">
        <v>18</v>
      </c>
      <c r="T2" s="8" t="s">
        <v>19</v>
      </c>
      <c r="U2" s="8" t="s">
        <v>20</v>
      </c>
      <c r="V2" s="12" t="s">
        <v>21</v>
      </c>
      <c r="W2" s="8" t="s">
        <v>22</v>
      </c>
      <c r="X2" s="8" t="s">
        <v>23</v>
      </c>
      <c r="Y2" s="8" t="s">
        <v>24</v>
      </c>
      <c r="Z2" s="8" t="s">
        <v>25</v>
      </c>
      <c r="AA2" s="8" t="s">
        <v>26</v>
      </c>
      <c r="AB2" s="12" t="s">
        <v>27</v>
      </c>
      <c r="AC2" s="8" t="s">
        <v>28</v>
      </c>
      <c r="AD2" s="8" t="s">
        <v>29</v>
      </c>
      <c r="AE2" s="8" t="s">
        <v>30</v>
      </c>
      <c r="AF2" s="49" t="s">
        <v>31</v>
      </c>
    </row>
    <row r="3" spans="1:32" x14ac:dyDescent="0.3">
      <c r="A3" s="18">
        <v>1</v>
      </c>
      <c r="B3" s="1" t="s">
        <v>67</v>
      </c>
      <c r="C3" s="16">
        <v>4820261920925</v>
      </c>
      <c r="D3" s="18">
        <v>0.31</v>
      </c>
      <c r="E3" s="18">
        <v>0.15</v>
      </c>
      <c r="F3" s="18">
        <v>0.06</v>
      </c>
      <c r="G3" s="18">
        <v>0.13</v>
      </c>
      <c r="H3" s="13" t="s">
        <v>32</v>
      </c>
      <c r="I3" s="14" t="s">
        <v>32</v>
      </c>
      <c r="J3" s="18"/>
      <c r="K3" s="18"/>
      <c r="L3" s="18"/>
      <c r="M3" s="18"/>
      <c r="N3" s="18"/>
      <c r="O3" s="16">
        <v>2700000039830</v>
      </c>
      <c r="P3" s="18">
        <v>24</v>
      </c>
      <c r="Q3" s="18">
        <v>7.95</v>
      </c>
      <c r="R3" s="18"/>
      <c r="S3" s="18">
        <v>0.39500000000000002</v>
      </c>
      <c r="T3" s="18">
        <v>0.39500000000000002</v>
      </c>
      <c r="U3" s="18">
        <v>0.18</v>
      </c>
      <c r="V3" s="18">
        <v>6</v>
      </c>
      <c r="W3" s="42">
        <f>Q3*V3</f>
        <v>47.7</v>
      </c>
      <c r="X3" s="18">
        <v>1.2</v>
      </c>
      <c r="Y3" s="18">
        <v>0.85</v>
      </c>
      <c r="Z3" s="18">
        <v>0.18</v>
      </c>
      <c r="AA3" s="18"/>
      <c r="AB3" s="18">
        <v>9</v>
      </c>
      <c r="AC3" s="42">
        <f>AB3*W3</f>
        <v>429.3</v>
      </c>
      <c r="AD3" s="15">
        <v>1.2</v>
      </c>
      <c r="AE3" s="15">
        <v>0.8</v>
      </c>
      <c r="AF3" s="42">
        <f>AB3*Z3</f>
        <v>1.6199999999999999</v>
      </c>
    </row>
    <row r="4" spans="1:32" x14ac:dyDescent="0.3">
      <c r="A4" s="18">
        <v>2</v>
      </c>
      <c r="B4" s="1" t="s">
        <v>68</v>
      </c>
      <c r="C4" s="16">
        <v>4820261920789</v>
      </c>
      <c r="D4" s="18">
        <v>2.1</v>
      </c>
      <c r="E4" s="18">
        <v>0.41499999999999998</v>
      </c>
      <c r="F4" s="18">
        <v>0.2</v>
      </c>
      <c r="G4" s="18">
        <v>6.4000000000000001E-2</v>
      </c>
      <c r="H4" s="13" t="s">
        <v>32</v>
      </c>
      <c r="I4" s="14" t="s">
        <v>32</v>
      </c>
      <c r="J4" s="18"/>
      <c r="K4" s="18"/>
      <c r="L4" s="18"/>
      <c r="M4" s="18"/>
      <c r="N4" s="18"/>
      <c r="O4" s="16">
        <v>3000000014240</v>
      </c>
      <c r="P4" s="18"/>
      <c r="Q4" s="18">
        <v>13</v>
      </c>
      <c r="R4" s="18">
        <v>0.4</v>
      </c>
      <c r="S4" s="18">
        <v>0.4</v>
      </c>
      <c r="T4" s="18">
        <v>0.38700000000000001</v>
      </c>
      <c r="U4" s="18">
        <v>0.24199999999999999</v>
      </c>
      <c r="V4" s="18">
        <v>6</v>
      </c>
      <c r="W4" s="48">
        <f>Q4*V4</f>
        <v>78</v>
      </c>
      <c r="X4" s="18">
        <v>1.2</v>
      </c>
      <c r="Y4" s="18">
        <v>0.8</v>
      </c>
      <c r="Z4" s="18">
        <v>0.24199999999999999</v>
      </c>
      <c r="AA4" s="18"/>
      <c r="AB4" s="18">
        <v>4</v>
      </c>
      <c r="AC4" s="42">
        <f>W4*AB4</f>
        <v>312</v>
      </c>
      <c r="AD4" s="15">
        <v>1.2</v>
      </c>
      <c r="AE4" s="15">
        <v>0.8</v>
      </c>
      <c r="AF4" s="42">
        <f>AB4*Z4</f>
        <v>0.96799999999999997</v>
      </c>
    </row>
    <row r="5" spans="1:32" x14ac:dyDescent="0.3">
      <c r="A5" s="18">
        <v>3</v>
      </c>
      <c r="B5" s="1" t="s">
        <v>69</v>
      </c>
      <c r="C5" s="16">
        <v>4820261920796</v>
      </c>
      <c r="D5" s="18">
        <v>8.1</v>
      </c>
      <c r="E5" s="18">
        <v>0.47</v>
      </c>
      <c r="F5" s="18">
        <v>0.12</v>
      </c>
      <c r="G5" s="18">
        <v>0.3</v>
      </c>
      <c r="H5" s="13" t="s">
        <v>32</v>
      </c>
      <c r="I5" s="14" t="s">
        <v>32</v>
      </c>
      <c r="J5" s="27"/>
      <c r="K5" s="18"/>
      <c r="L5" s="18"/>
      <c r="M5" s="18"/>
      <c r="N5" s="18"/>
      <c r="O5" s="16"/>
      <c r="P5" s="18"/>
      <c r="Q5" s="18"/>
      <c r="R5" s="18"/>
      <c r="S5" s="18"/>
      <c r="T5" s="18"/>
      <c r="U5" s="18"/>
      <c r="V5" s="18"/>
      <c r="W5" s="42">
        <f>D5*4</f>
        <v>32.4</v>
      </c>
      <c r="X5" s="18">
        <v>1.2</v>
      </c>
      <c r="Y5" s="18">
        <v>0.8</v>
      </c>
      <c r="Z5" s="18">
        <v>0.1</v>
      </c>
      <c r="AA5" s="18"/>
      <c r="AB5" s="18">
        <v>16</v>
      </c>
      <c r="AC5" s="42">
        <v>515</v>
      </c>
      <c r="AD5" s="15">
        <v>1.2</v>
      </c>
      <c r="AE5" s="15">
        <v>0.8</v>
      </c>
      <c r="AF5" s="42">
        <f t="shared" ref="AF5:AF38" si="0">AB5*Z5</f>
        <v>1.6</v>
      </c>
    </row>
    <row r="6" spans="1:32" x14ac:dyDescent="0.3">
      <c r="A6" s="18">
        <v>4</v>
      </c>
      <c r="B6" s="1" t="s">
        <v>70</v>
      </c>
      <c r="C6" s="16">
        <v>4820261920932</v>
      </c>
      <c r="D6" s="18">
        <v>0.31</v>
      </c>
      <c r="E6" s="18">
        <v>0.15</v>
      </c>
      <c r="F6" s="18">
        <v>0.06</v>
      </c>
      <c r="G6" s="18">
        <v>0.13</v>
      </c>
      <c r="H6" s="13" t="s">
        <v>32</v>
      </c>
      <c r="I6" s="14" t="s">
        <v>32</v>
      </c>
      <c r="J6" s="27"/>
      <c r="K6" s="18"/>
      <c r="L6" s="18"/>
      <c r="M6" s="18"/>
      <c r="N6" s="18"/>
      <c r="O6" s="16">
        <v>2700000039847</v>
      </c>
      <c r="P6" s="18">
        <v>24</v>
      </c>
      <c r="Q6" s="18">
        <v>7.95</v>
      </c>
      <c r="R6" s="18"/>
      <c r="S6" s="18">
        <v>0.39500000000000002</v>
      </c>
      <c r="T6" s="18">
        <v>0.39500000000000002</v>
      </c>
      <c r="U6" s="18">
        <v>0.18</v>
      </c>
      <c r="V6" s="18">
        <v>6</v>
      </c>
      <c r="W6" s="42">
        <f>Q6*V6</f>
        <v>47.7</v>
      </c>
      <c r="X6" s="18">
        <v>1.2</v>
      </c>
      <c r="Y6" s="18">
        <v>0.8</v>
      </c>
      <c r="Z6" s="18">
        <v>0.18</v>
      </c>
      <c r="AA6" s="18"/>
      <c r="AB6" s="18">
        <v>9</v>
      </c>
      <c r="AC6" s="42">
        <f>AB6*W6</f>
        <v>429.3</v>
      </c>
      <c r="AD6" s="15">
        <v>1.2</v>
      </c>
      <c r="AE6" s="15">
        <v>0.8</v>
      </c>
      <c r="AF6" s="42">
        <f t="shared" si="0"/>
        <v>1.6199999999999999</v>
      </c>
    </row>
    <row r="7" spans="1:32" x14ac:dyDescent="0.3">
      <c r="A7" s="18">
        <v>5</v>
      </c>
      <c r="B7" s="1" t="s">
        <v>71</v>
      </c>
      <c r="C7" s="16">
        <v>4820261920802</v>
      </c>
      <c r="D7" s="18">
        <v>2.1</v>
      </c>
      <c r="E7" s="18">
        <v>0.41499999999999998</v>
      </c>
      <c r="F7" s="18">
        <v>0.2</v>
      </c>
      <c r="G7" s="18">
        <v>6.4000000000000001E-2</v>
      </c>
      <c r="H7" s="13" t="s">
        <v>32</v>
      </c>
      <c r="I7" s="14" t="s">
        <v>32</v>
      </c>
      <c r="J7" s="27"/>
      <c r="K7" s="18"/>
      <c r="L7" s="18"/>
      <c r="M7" s="18"/>
      <c r="N7" s="18"/>
      <c r="O7" s="16">
        <v>3000000014257</v>
      </c>
      <c r="P7" s="18"/>
      <c r="Q7" s="18">
        <v>13</v>
      </c>
      <c r="R7" s="18">
        <v>0.4</v>
      </c>
      <c r="S7" s="18">
        <v>0.4</v>
      </c>
      <c r="T7" s="18">
        <v>0.38700000000000001</v>
      </c>
      <c r="U7" s="18">
        <v>0.24199999999999999</v>
      </c>
      <c r="V7" s="18">
        <v>6</v>
      </c>
      <c r="W7" s="48">
        <f>Q7*V7</f>
        <v>78</v>
      </c>
      <c r="X7" s="18">
        <v>1.2</v>
      </c>
      <c r="Y7" s="18">
        <v>0.8</v>
      </c>
      <c r="Z7" s="18">
        <v>0.24199999999999999</v>
      </c>
      <c r="AA7" s="18"/>
      <c r="AB7" s="18">
        <v>4</v>
      </c>
      <c r="AC7" s="42">
        <f>W7*AB7</f>
        <v>312</v>
      </c>
      <c r="AD7" s="15">
        <v>1.2</v>
      </c>
      <c r="AE7" s="15">
        <v>0.8</v>
      </c>
      <c r="AF7" s="42">
        <f t="shared" si="0"/>
        <v>0.96799999999999997</v>
      </c>
    </row>
    <row r="8" spans="1:32" x14ac:dyDescent="0.3">
      <c r="A8" s="18">
        <v>6</v>
      </c>
      <c r="B8" s="1" t="s">
        <v>72</v>
      </c>
      <c r="C8" s="16">
        <v>4820261920819</v>
      </c>
      <c r="D8" s="18">
        <v>8.1</v>
      </c>
      <c r="E8" s="18">
        <v>0.47</v>
      </c>
      <c r="F8" s="18">
        <v>0.12</v>
      </c>
      <c r="G8" s="18">
        <v>0.3</v>
      </c>
      <c r="H8" s="13" t="s">
        <v>32</v>
      </c>
      <c r="I8" s="14" t="s">
        <v>32</v>
      </c>
      <c r="J8" s="27"/>
      <c r="K8" s="18"/>
      <c r="L8" s="18"/>
      <c r="M8" s="18"/>
      <c r="N8" s="18"/>
      <c r="O8" s="16"/>
      <c r="P8" s="18"/>
      <c r="Q8" s="18"/>
      <c r="R8" s="18"/>
      <c r="S8" s="18"/>
      <c r="T8" s="18"/>
      <c r="U8" s="18"/>
      <c r="V8" s="18"/>
      <c r="W8" s="42">
        <f>D8*4</f>
        <v>32.4</v>
      </c>
      <c r="X8" s="18">
        <v>1.2</v>
      </c>
      <c r="Y8" s="18">
        <v>0.8</v>
      </c>
      <c r="Z8" s="18">
        <v>0.1</v>
      </c>
      <c r="AA8" s="18"/>
      <c r="AB8" s="18">
        <v>16</v>
      </c>
      <c r="AC8" s="42">
        <v>515</v>
      </c>
      <c r="AD8" s="15">
        <v>1.2</v>
      </c>
      <c r="AE8" s="15">
        <v>0.8</v>
      </c>
      <c r="AF8" s="42">
        <f t="shared" si="0"/>
        <v>1.6</v>
      </c>
    </row>
    <row r="9" spans="1:32" x14ac:dyDescent="0.3">
      <c r="A9" s="18">
        <v>7</v>
      </c>
      <c r="B9" s="1" t="s">
        <v>73</v>
      </c>
      <c r="C9" s="16">
        <v>4820261920949</v>
      </c>
      <c r="D9" s="18">
        <v>0.31</v>
      </c>
      <c r="E9" s="18">
        <v>0.15</v>
      </c>
      <c r="F9" s="18">
        <v>0.06</v>
      </c>
      <c r="G9" s="18">
        <v>0.13</v>
      </c>
      <c r="H9" s="13" t="s">
        <v>32</v>
      </c>
      <c r="I9" s="14" t="s">
        <v>32</v>
      </c>
      <c r="J9" s="27"/>
      <c r="K9" s="18"/>
      <c r="L9" s="18"/>
      <c r="M9" s="18"/>
      <c r="N9" s="18"/>
      <c r="O9" s="16">
        <v>2700000039854</v>
      </c>
      <c r="P9" s="18">
        <v>24</v>
      </c>
      <c r="Q9" s="18">
        <v>7.95</v>
      </c>
      <c r="R9" s="18"/>
      <c r="S9" s="18">
        <v>0.39500000000000002</v>
      </c>
      <c r="T9" s="18">
        <v>0.39500000000000002</v>
      </c>
      <c r="U9" s="18">
        <v>0.18</v>
      </c>
      <c r="V9" s="18">
        <v>6</v>
      </c>
      <c r="W9" s="42">
        <f>Q9*V9</f>
        <v>47.7</v>
      </c>
      <c r="X9" s="18">
        <v>1.2</v>
      </c>
      <c r="Y9" s="18">
        <v>0.8</v>
      </c>
      <c r="Z9" s="18">
        <v>0.18</v>
      </c>
      <c r="AA9" s="18"/>
      <c r="AB9" s="18">
        <v>9</v>
      </c>
      <c r="AC9" s="42">
        <f>AB9*W9</f>
        <v>429.3</v>
      </c>
      <c r="AD9" s="15">
        <v>1.2</v>
      </c>
      <c r="AE9" s="15">
        <v>0.8</v>
      </c>
      <c r="AF9" s="42">
        <f t="shared" si="0"/>
        <v>1.6199999999999999</v>
      </c>
    </row>
    <row r="10" spans="1:32" x14ac:dyDescent="0.3">
      <c r="A10" s="18">
        <v>8</v>
      </c>
      <c r="B10" s="1" t="s">
        <v>74</v>
      </c>
      <c r="C10" s="16">
        <v>4820261920826</v>
      </c>
      <c r="D10" s="18">
        <v>2.1</v>
      </c>
      <c r="E10" s="18">
        <v>0.41499999999999998</v>
      </c>
      <c r="F10" s="18">
        <v>0.2</v>
      </c>
      <c r="G10" s="18">
        <v>6.4000000000000001E-2</v>
      </c>
      <c r="H10" s="13" t="s">
        <v>32</v>
      </c>
      <c r="I10" s="14" t="s">
        <v>32</v>
      </c>
      <c r="J10" s="27"/>
      <c r="K10" s="18"/>
      <c r="L10" s="18"/>
      <c r="M10" s="18"/>
      <c r="N10" s="18"/>
      <c r="O10" s="16">
        <v>3000000014264</v>
      </c>
      <c r="P10" s="18"/>
      <c r="Q10" s="18">
        <v>13</v>
      </c>
      <c r="R10" s="18">
        <v>0.4</v>
      </c>
      <c r="S10" s="18">
        <v>0.4</v>
      </c>
      <c r="T10" s="18">
        <v>0.38700000000000001</v>
      </c>
      <c r="U10" s="18">
        <v>0.24199999999999999</v>
      </c>
      <c r="V10" s="18">
        <v>6</v>
      </c>
      <c r="W10" s="48">
        <f>Q10*V10</f>
        <v>78</v>
      </c>
      <c r="X10" s="18">
        <v>1.2</v>
      </c>
      <c r="Y10" s="18">
        <v>0.8</v>
      </c>
      <c r="Z10" s="18">
        <v>0.24199999999999999</v>
      </c>
      <c r="AA10" s="18"/>
      <c r="AB10" s="18">
        <v>4</v>
      </c>
      <c r="AC10" s="42">
        <f>W10*AB10</f>
        <v>312</v>
      </c>
      <c r="AD10" s="15">
        <v>1.2</v>
      </c>
      <c r="AE10" s="15">
        <v>0.8</v>
      </c>
      <c r="AF10" s="42">
        <f t="shared" si="0"/>
        <v>0.96799999999999997</v>
      </c>
    </row>
    <row r="11" spans="1:32" x14ac:dyDescent="0.3">
      <c r="A11" s="18">
        <v>9</v>
      </c>
      <c r="B11" s="1" t="s">
        <v>75</v>
      </c>
      <c r="C11" s="16">
        <v>4820261920833</v>
      </c>
      <c r="D11" s="18">
        <v>8.1</v>
      </c>
      <c r="E11" s="18">
        <v>0.47</v>
      </c>
      <c r="F11" s="18">
        <v>0.12</v>
      </c>
      <c r="G11" s="18">
        <v>0.3</v>
      </c>
      <c r="H11" s="13" t="s">
        <v>32</v>
      </c>
      <c r="I11" s="14" t="s">
        <v>32</v>
      </c>
      <c r="J11" s="27"/>
      <c r="K11" s="18"/>
      <c r="L11" s="18"/>
      <c r="M11" s="18"/>
      <c r="N11" s="18"/>
      <c r="O11" s="16"/>
      <c r="P11" s="18"/>
      <c r="Q11" s="18"/>
      <c r="R11" s="18"/>
      <c r="S11" s="18"/>
      <c r="T11" s="18"/>
      <c r="U11" s="18"/>
      <c r="V11" s="18"/>
      <c r="W11" s="42">
        <f>D11*4</f>
        <v>32.4</v>
      </c>
      <c r="X11" s="18">
        <v>1.2</v>
      </c>
      <c r="Y11" s="18">
        <v>0.8</v>
      </c>
      <c r="Z11" s="18">
        <v>0.1</v>
      </c>
      <c r="AA11" s="18"/>
      <c r="AB11" s="18">
        <v>16</v>
      </c>
      <c r="AC11" s="42">
        <v>515</v>
      </c>
      <c r="AD11" s="15">
        <v>1.2</v>
      </c>
      <c r="AE11" s="15">
        <v>0.8</v>
      </c>
      <c r="AF11" s="42">
        <f t="shared" si="0"/>
        <v>1.6</v>
      </c>
    </row>
    <row r="12" spans="1:32" x14ac:dyDescent="0.3">
      <c r="A12" s="18">
        <v>10</v>
      </c>
      <c r="B12" s="1" t="s">
        <v>76</v>
      </c>
      <c r="C12" s="16">
        <v>4820261920956</v>
      </c>
      <c r="D12" s="18">
        <v>0.31</v>
      </c>
      <c r="E12" s="18">
        <v>0.15</v>
      </c>
      <c r="F12" s="18">
        <v>0.06</v>
      </c>
      <c r="G12" s="18">
        <v>0.13</v>
      </c>
      <c r="H12" s="13" t="s">
        <v>32</v>
      </c>
      <c r="I12" s="14" t="s">
        <v>32</v>
      </c>
      <c r="J12" s="27"/>
      <c r="K12" s="18"/>
      <c r="L12" s="18"/>
      <c r="M12" s="18"/>
      <c r="N12" s="18"/>
      <c r="O12" s="16">
        <v>2700000039861</v>
      </c>
      <c r="P12" s="18">
        <v>24</v>
      </c>
      <c r="Q12" s="18">
        <v>7.95</v>
      </c>
      <c r="R12" s="18"/>
      <c r="S12" s="18">
        <v>0.39500000000000002</v>
      </c>
      <c r="T12" s="18">
        <v>0.39500000000000002</v>
      </c>
      <c r="U12" s="18">
        <v>0.18</v>
      </c>
      <c r="V12" s="18">
        <v>6</v>
      </c>
      <c r="W12" s="42">
        <f>Q12*V12</f>
        <v>47.7</v>
      </c>
      <c r="X12" s="18">
        <v>1.2</v>
      </c>
      <c r="Y12" s="18">
        <v>0.8</v>
      </c>
      <c r="Z12" s="18">
        <v>0.18</v>
      </c>
      <c r="AA12" s="18"/>
      <c r="AB12" s="18">
        <v>9</v>
      </c>
      <c r="AC12" s="42">
        <f>AB12*W12</f>
        <v>429.3</v>
      </c>
      <c r="AD12" s="15">
        <v>1.2</v>
      </c>
      <c r="AE12" s="15">
        <v>0.8</v>
      </c>
      <c r="AF12" s="42">
        <f t="shared" si="0"/>
        <v>1.6199999999999999</v>
      </c>
    </row>
    <row r="13" spans="1:32" x14ac:dyDescent="0.3">
      <c r="A13" s="18">
        <v>11</v>
      </c>
      <c r="B13" s="1" t="s">
        <v>77</v>
      </c>
      <c r="C13" s="16">
        <v>4820261920840</v>
      </c>
      <c r="D13" s="18">
        <v>2.1</v>
      </c>
      <c r="E13" s="18">
        <v>0.41499999999999998</v>
      </c>
      <c r="F13" s="18">
        <v>0.2</v>
      </c>
      <c r="G13" s="18">
        <v>6.4000000000000001E-2</v>
      </c>
      <c r="H13" s="13" t="s">
        <v>32</v>
      </c>
      <c r="I13" s="14" t="s">
        <v>32</v>
      </c>
      <c r="J13" s="27"/>
      <c r="K13" s="18"/>
      <c r="L13" s="18"/>
      <c r="M13" s="18"/>
      <c r="N13" s="18"/>
      <c r="O13" s="16">
        <v>3000000014271</v>
      </c>
      <c r="P13" s="18"/>
      <c r="Q13" s="18">
        <v>13</v>
      </c>
      <c r="R13" s="18">
        <v>0.4</v>
      </c>
      <c r="S13" s="18">
        <v>0.4</v>
      </c>
      <c r="T13" s="18">
        <v>0.38700000000000001</v>
      </c>
      <c r="U13" s="18">
        <v>0.24199999999999999</v>
      </c>
      <c r="V13" s="18">
        <v>6</v>
      </c>
      <c r="W13" s="48">
        <f>Q13*V13</f>
        <v>78</v>
      </c>
      <c r="X13" s="18">
        <v>1.2</v>
      </c>
      <c r="Y13" s="18">
        <v>0.8</v>
      </c>
      <c r="Z13" s="18">
        <v>0.24199999999999999</v>
      </c>
      <c r="AA13" s="18"/>
      <c r="AB13" s="18">
        <v>4</v>
      </c>
      <c r="AC13" s="42">
        <f>W13*AB13</f>
        <v>312</v>
      </c>
      <c r="AD13" s="15">
        <v>1.2</v>
      </c>
      <c r="AE13" s="15">
        <v>0.8</v>
      </c>
      <c r="AF13" s="42">
        <f t="shared" si="0"/>
        <v>0.96799999999999997</v>
      </c>
    </row>
    <row r="14" spans="1:32" x14ac:dyDescent="0.3">
      <c r="A14" s="18">
        <v>12</v>
      </c>
      <c r="B14" s="1" t="s">
        <v>78</v>
      </c>
      <c r="C14" s="16">
        <v>4820261920857</v>
      </c>
      <c r="D14" s="18">
        <v>8.1</v>
      </c>
      <c r="E14" s="18">
        <v>0.47</v>
      </c>
      <c r="F14" s="18">
        <v>0.12</v>
      </c>
      <c r="G14" s="18">
        <v>0.3</v>
      </c>
      <c r="H14" s="13" t="s">
        <v>32</v>
      </c>
      <c r="I14" s="14" t="s">
        <v>32</v>
      </c>
      <c r="J14" s="27"/>
      <c r="K14" s="18"/>
      <c r="L14" s="18"/>
      <c r="M14" s="18"/>
      <c r="N14" s="18"/>
      <c r="O14" s="16"/>
      <c r="P14" s="18"/>
      <c r="Q14" s="18"/>
      <c r="R14" s="18"/>
      <c r="S14" s="18"/>
      <c r="T14" s="18"/>
      <c r="U14" s="18"/>
      <c r="V14" s="18"/>
      <c r="W14" s="42">
        <f>D14*4</f>
        <v>32.4</v>
      </c>
      <c r="X14" s="18">
        <v>1.2</v>
      </c>
      <c r="Y14" s="18">
        <v>0.8</v>
      </c>
      <c r="Z14" s="18">
        <v>0.1</v>
      </c>
      <c r="AA14" s="18"/>
      <c r="AB14" s="18">
        <v>16</v>
      </c>
      <c r="AC14" s="42">
        <v>515</v>
      </c>
      <c r="AD14" s="15">
        <v>1.2</v>
      </c>
      <c r="AE14" s="15">
        <v>0.8</v>
      </c>
      <c r="AF14" s="42">
        <f t="shared" si="0"/>
        <v>1.6</v>
      </c>
    </row>
    <row r="15" spans="1:32" x14ac:dyDescent="0.3">
      <c r="A15" s="18">
        <v>13</v>
      </c>
      <c r="B15" s="1" t="s">
        <v>79</v>
      </c>
      <c r="C15" s="16">
        <v>4820261920703</v>
      </c>
      <c r="D15" s="18">
        <v>2.1</v>
      </c>
      <c r="E15" s="18">
        <v>0.41499999999999998</v>
      </c>
      <c r="F15" s="18">
        <v>0.2</v>
      </c>
      <c r="G15" s="18">
        <v>6.4000000000000001E-2</v>
      </c>
      <c r="H15" s="13" t="s">
        <v>32</v>
      </c>
      <c r="I15" s="14" t="s">
        <v>32</v>
      </c>
      <c r="J15" s="27"/>
      <c r="K15" s="18"/>
      <c r="L15" s="18"/>
      <c r="M15" s="18"/>
      <c r="N15" s="18"/>
      <c r="O15" s="16">
        <v>3000000014288</v>
      </c>
      <c r="P15" s="18"/>
      <c r="Q15" s="18">
        <v>13</v>
      </c>
      <c r="R15" s="18">
        <v>0.4</v>
      </c>
      <c r="S15" s="18">
        <v>0.4</v>
      </c>
      <c r="T15" s="18">
        <v>0.38700000000000001</v>
      </c>
      <c r="U15" s="18">
        <v>0.24199999999999999</v>
      </c>
      <c r="V15" s="18">
        <v>6</v>
      </c>
      <c r="W15" s="48">
        <f>Q15*V15</f>
        <v>78</v>
      </c>
      <c r="X15" s="18">
        <v>1.2</v>
      </c>
      <c r="Y15" s="18">
        <v>0.8</v>
      </c>
      <c r="Z15" s="18">
        <v>0.24199999999999999</v>
      </c>
      <c r="AA15" s="18"/>
      <c r="AB15" s="18">
        <v>4</v>
      </c>
      <c r="AC15" s="42">
        <f>W15*AB15</f>
        <v>312</v>
      </c>
      <c r="AD15" s="15">
        <v>1.2</v>
      </c>
      <c r="AE15" s="15">
        <v>0.8</v>
      </c>
      <c r="AF15" s="42">
        <f t="shared" si="0"/>
        <v>0.96799999999999997</v>
      </c>
    </row>
    <row r="16" spans="1:32" x14ac:dyDescent="0.3">
      <c r="A16" s="18">
        <v>14</v>
      </c>
      <c r="B16" s="1" t="s">
        <v>80</v>
      </c>
      <c r="C16" s="16">
        <v>4820261920710</v>
      </c>
      <c r="D16" s="18">
        <v>12.2</v>
      </c>
      <c r="E16" s="18">
        <v>0.5</v>
      </c>
      <c r="F16" s="18">
        <v>0.35</v>
      </c>
      <c r="G16" s="18">
        <v>0.12</v>
      </c>
      <c r="H16" s="13" t="s">
        <v>32</v>
      </c>
      <c r="I16" s="14" t="s">
        <v>32</v>
      </c>
      <c r="J16" s="27"/>
      <c r="K16" s="18"/>
      <c r="L16" s="18"/>
      <c r="M16" s="18"/>
      <c r="N16" s="18"/>
      <c r="O16" s="16"/>
      <c r="P16" s="18"/>
      <c r="Q16" s="18"/>
      <c r="R16" s="18"/>
      <c r="S16" s="18"/>
      <c r="T16" s="18"/>
      <c r="U16" s="18"/>
      <c r="V16" s="18"/>
      <c r="W16" s="42">
        <v>49</v>
      </c>
      <c r="X16" s="18">
        <v>1.2</v>
      </c>
      <c r="Y16" s="18">
        <v>0.8</v>
      </c>
      <c r="Z16" s="18">
        <v>0.12</v>
      </c>
      <c r="AA16" s="18"/>
      <c r="AB16" s="18">
        <v>12</v>
      </c>
      <c r="AC16" s="42">
        <v>580</v>
      </c>
      <c r="AD16" s="15">
        <v>1.2</v>
      </c>
      <c r="AE16" s="15">
        <v>0.8</v>
      </c>
      <c r="AF16" s="42">
        <f t="shared" si="0"/>
        <v>1.44</v>
      </c>
    </row>
    <row r="17" spans="1:32" x14ac:dyDescent="0.3">
      <c r="A17" s="18">
        <v>15</v>
      </c>
      <c r="B17" s="1" t="s">
        <v>81</v>
      </c>
      <c r="C17" s="16">
        <v>4820261920727</v>
      </c>
      <c r="D17" s="18">
        <v>2.1</v>
      </c>
      <c r="E17" s="18">
        <v>0.41499999999999998</v>
      </c>
      <c r="F17" s="18">
        <v>0.2</v>
      </c>
      <c r="G17" s="18">
        <v>6.4000000000000001E-2</v>
      </c>
      <c r="H17" s="13" t="s">
        <v>32</v>
      </c>
      <c r="I17" s="14" t="s">
        <v>32</v>
      </c>
      <c r="J17" s="27"/>
      <c r="K17" s="18"/>
      <c r="L17" s="18"/>
      <c r="M17" s="18"/>
      <c r="N17" s="18"/>
      <c r="O17" s="16">
        <v>3000000014295</v>
      </c>
      <c r="P17" s="18"/>
      <c r="Q17" s="18">
        <v>13</v>
      </c>
      <c r="R17" s="18">
        <v>0.4</v>
      </c>
      <c r="S17" s="18">
        <v>0.4</v>
      </c>
      <c r="T17" s="18">
        <v>0.38700000000000001</v>
      </c>
      <c r="U17" s="18">
        <v>0.24199999999999999</v>
      </c>
      <c r="V17" s="18">
        <v>6</v>
      </c>
      <c r="W17" s="48">
        <f>Q17*V17</f>
        <v>78</v>
      </c>
      <c r="X17" s="18">
        <v>1.2</v>
      </c>
      <c r="Y17" s="18">
        <v>0.8</v>
      </c>
      <c r="Z17" s="18">
        <v>0.24199999999999999</v>
      </c>
      <c r="AA17" s="18"/>
      <c r="AB17" s="18">
        <v>4</v>
      </c>
      <c r="AC17" s="42">
        <f>W17*AB17</f>
        <v>312</v>
      </c>
      <c r="AD17" s="15">
        <v>1.2</v>
      </c>
      <c r="AE17" s="15">
        <v>0.8</v>
      </c>
      <c r="AF17" s="42">
        <f t="shared" si="0"/>
        <v>0.96799999999999997</v>
      </c>
    </row>
    <row r="18" spans="1:32" x14ac:dyDescent="0.3">
      <c r="A18" s="18">
        <v>16</v>
      </c>
      <c r="B18" s="1" t="s">
        <v>82</v>
      </c>
      <c r="C18" s="16">
        <v>4820261920734</v>
      </c>
      <c r="D18" s="18">
        <v>12.2</v>
      </c>
      <c r="E18" s="18">
        <v>0.5</v>
      </c>
      <c r="F18" s="18">
        <v>0.35</v>
      </c>
      <c r="G18" s="18">
        <v>0.12</v>
      </c>
      <c r="H18" s="13" t="s">
        <v>32</v>
      </c>
      <c r="I18" s="14" t="s">
        <v>32</v>
      </c>
      <c r="J18" s="27"/>
      <c r="K18" s="18"/>
      <c r="L18" s="18"/>
      <c r="M18" s="18"/>
      <c r="N18" s="18"/>
      <c r="O18" s="16"/>
      <c r="P18" s="18"/>
      <c r="Q18" s="18"/>
      <c r="R18" s="18"/>
      <c r="S18" s="18"/>
      <c r="T18" s="18"/>
      <c r="U18" s="18"/>
      <c r="V18" s="18"/>
      <c r="W18" s="42">
        <v>49</v>
      </c>
      <c r="X18" s="18">
        <v>1.2</v>
      </c>
      <c r="Y18" s="18">
        <v>0.8</v>
      </c>
      <c r="Z18" s="18">
        <v>0.12</v>
      </c>
      <c r="AA18" s="18"/>
      <c r="AB18" s="18">
        <v>12</v>
      </c>
      <c r="AC18" s="42">
        <v>580</v>
      </c>
      <c r="AD18" s="15">
        <v>1.2</v>
      </c>
      <c r="AE18" s="15">
        <v>0.8</v>
      </c>
      <c r="AF18" s="42">
        <f t="shared" si="0"/>
        <v>1.44</v>
      </c>
    </row>
    <row r="19" spans="1:32" x14ac:dyDescent="0.3">
      <c r="A19" s="18">
        <v>17</v>
      </c>
      <c r="B19" s="1" t="s">
        <v>83</v>
      </c>
      <c r="C19" s="16">
        <v>4820261920741</v>
      </c>
      <c r="D19" s="18">
        <v>2.1</v>
      </c>
      <c r="E19" s="18">
        <v>0.41499999999999998</v>
      </c>
      <c r="F19" s="18">
        <v>0.2</v>
      </c>
      <c r="G19" s="18">
        <v>6.4000000000000001E-2</v>
      </c>
      <c r="H19" s="13" t="s">
        <v>32</v>
      </c>
      <c r="I19" s="14" t="s">
        <v>32</v>
      </c>
      <c r="J19" s="27"/>
      <c r="K19" s="18"/>
      <c r="L19" s="18"/>
      <c r="M19" s="18"/>
      <c r="N19" s="18"/>
      <c r="O19" s="16">
        <v>3000000014301</v>
      </c>
      <c r="P19" s="18"/>
      <c r="Q19" s="18">
        <v>13</v>
      </c>
      <c r="R19" s="18">
        <v>0.4</v>
      </c>
      <c r="S19" s="18">
        <v>0.4</v>
      </c>
      <c r="T19" s="18">
        <v>0.38700000000000001</v>
      </c>
      <c r="U19" s="18">
        <v>0.24199999999999999</v>
      </c>
      <c r="V19" s="18">
        <v>6</v>
      </c>
      <c r="W19" s="48">
        <f>Q19*V19</f>
        <v>78</v>
      </c>
      <c r="X19" s="18">
        <v>1.2</v>
      </c>
      <c r="Y19" s="18">
        <v>0.8</v>
      </c>
      <c r="Z19" s="18">
        <v>0.24199999999999999</v>
      </c>
      <c r="AA19" s="18"/>
      <c r="AB19" s="18">
        <v>4</v>
      </c>
      <c r="AC19" s="42">
        <f>W19*AB19</f>
        <v>312</v>
      </c>
      <c r="AD19" s="15">
        <v>1.2</v>
      </c>
      <c r="AE19" s="15">
        <v>0.8</v>
      </c>
      <c r="AF19" s="42">
        <f t="shared" si="0"/>
        <v>0.96799999999999997</v>
      </c>
    </row>
    <row r="20" spans="1:32" x14ac:dyDescent="0.3">
      <c r="A20" s="18">
        <v>18</v>
      </c>
      <c r="B20" s="1" t="s">
        <v>84</v>
      </c>
      <c r="C20" s="16">
        <v>4820261920758</v>
      </c>
      <c r="D20" s="18">
        <v>12.2</v>
      </c>
      <c r="E20" s="18">
        <v>0.5</v>
      </c>
      <c r="F20" s="18">
        <v>0.35</v>
      </c>
      <c r="G20" s="18">
        <v>0.12</v>
      </c>
      <c r="H20" s="13" t="s">
        <v>32</v>
      </c>
      <c r="I20" s="14" t="s">
        <v>32</v>
      </c>
      <c r="J20" s="27"/>
      <c r="K20" s="18"/>
      <c r="L20" s="18"/>
      <c r="M20" s="18"/>
      <c r="N20" s="18"/>
      <c r="O20" s="16"/>
      <c r="P20" s="18"/>
      <c r="Q20" s="18"/>
      <c r="R20" s="18"/>
      <c r="S20" s="18"/>
      <c r="T20" s="18"/>
      <c r="U20" s="18"/>
      <c r="V20" s="18"/>
      <c r="W20" s="42">
        <v>49</v>
      </c>
      <c r="X20" s="18">
        <v>1.2</v>
      </c>
      <c r="Y20" s="18">
        <v>0.8</v>
      </c>
      <c r="Z20" s="18">
        <v>0.12</v>
      </c>
      <c r="AA20" s="18"/>
      <c r="AB20" s="18">
        <v>12</v>
      </c>
      <c r="AC20" s="42">
        <v>580</v>
      </c>
      <c r="AD20" s="15">
        <v>1.2</v>
      </c>
      <c r="AE20" s="15">
        <v>0.8</v>
      </c>
      <c r="AF20" s="42">
        <f t="shared" si="0"/>
        <v>1.44</v>
      </c>
    </row>
    <row r="21" spans="1:32" x14ac:dyDescent="0.3">
      <c r="A21" s="18">
        <v>19</v>
      </c>
      <c r="B21" s="1" t="s">
        <v>85</v>
      </c>
      <c r="C21" s="16">
        <v>4820261920765</v>
      </c>
      <c r="D21" s="18">
        <v>2.1</v>
      </c>
      <c r="E21" s="18">
        <v>0.41499999999999998</v>
      </c>
      <c r="F21" s="18">
        <v>0.2</v>
      </c>
      <c r="G21" s="18">
        <v>6.4000000000000001E-2</v>
      </c>
      <c r="H21" s="13" t="s">
        <v>32</v>
      </c>
      <c r="I21" s="14" t="s">
        <v>32</v>
      </c>
      <c r="J21" s="27"/>
      <c r="K21" s="18"/>
      <c r="L21" s="18"/>
      <c r="M21" s="18"/>
      <c r="N21" s="18"/>
      <c r="O21" s="16">
        <v>3000000014318</v>
      </c>
      <c r="P21" s="18"/>
      <c r="Q21" s="18">
        <v>13</v>
      </c>
      <c r="R21" s="18">
        <v>0.4</v>
      </c>
      <c r="S21" s="18">
        <v>0.4</v>
      </c>
      <c r="T21" s="18">
        <v>0.38700000000000001</v>
      </c>
      <c r="U21" s="18">
        <v>0.24199999999999999</v>
      </c>
      <c r="V21" s="18">
        <v>6</v>
      </c>
      <c r="W21" s="48">
        <f>Q21*V21</f>
        <v>78</v>
      </c>
      <c r="X21" s="18">
        <v>1.2</v>
      </c>
      <c r="Y21" s="18">
        <v>0.8</v>
      </c>
      <c r="Z21" s="18">
        <v>0.24199999999999999</v>
      </c>
      <c r="AA21" s="18"/>
      <c r="AB21" s="18">
        <v>4</v>
      </c>
      <c r="AC21" s="42">
        <f>W21*AB21</f>
        <v>312</v>
      </c>
      <c r="AD21" s="15">
        <v>1.2</v>
      </c>
      <c r="AE21" s="15">
        <v>0.8</v>
      </c>
      <c r="AF21" s="42">
        <f t="shared" si="0"/>
        <v>0.96799999999999997</v>
      </c>
    </row>
    <row r="22" spans="1:32" x14ac:dyDescent="0.3">
      <c r="A22" s="18">
        <v>20</v>
      </c>
      <c r="B22" s="1" t="s">
        <v>86</v>
      </c>
      <c r="C22" s="16">
        <v>4820261920772</v>
      </c>
      <c r="D22" s="18">
        <v>12.2</v>
      </c>
      <c r="E22" s="18">
        <v>0.5</v>
      </c>
      <c r="F22" s="18">
        <v>0.35</v>
      </c>
      <c r="G22" s="18">
        <v>0.12</v>
      </c>
      <c r="H22" s="13" t="s">
        <v>32</v>
      </c>
      <c r="I22" s="14" t="s">
        <v>32</v>
      </c>
      <c r="J22" s="27"/>
      <c r="K22" s="18"/>
      <c r="L22" s="18"/>
      <c r="M22" s="18"/>
      <c r="N22" s="18"/>
      <c r="O22" s="16"/>
      <c r="P22" s="18"/>
      <c r="Q22" s="18"/>
      <c r="R22" s="18"/>
      <c r="S22" s="18"/>
      <c r="T22" s="18"/>
      <c r="U22" s="18"/>
      <c r="V22" s="18"/>
      <c r="W22" s="42">
        <v>49</v>
      </c>
      <c r="X22" s="18">
        <v>1.2</v>
      </c>
      <c r="Y22" s="18">
        <v>0.8</v>
      </c>
      <c r="Z22" s="18">
        <v>0.12</v>
      </c>
      <c r="AA22" s="18"/>
      <c r="AB22" s="18">
        <v>12</v>
      </c>
      <c r="AC22" s="42">
        <v>580</v>
      </c>
      <c r="AD22" s="15">
        <v>1.2</v>
      </c>
      <c r="AE22" s="15">
        <v>0.8</v>
      </c>
      <c r="AF22" s="42">
        <f t="shared" si="0"/>
        <v>1.44</v>
      </c>
    </row>
    <row r="23" spans="1:32" x14ac:dyDescent="0.3">
      <c r="A23" s="18">
        <v>21</v>
      </c>
      <c r="B23" s="1" t="s">
        <v>87</v>
      </c>
      <c r="C23" s="16">
        <v>4820261920864</v>
      </c>
      <c r="D23" s="18">
        <v>0.105</v>
      </c>
      <c r="E23" s="18">
        <v>0.09</v>
      </c>
      <c r="F23" s="18">
        <v>0.02</v>
      </c>
      <c r="G23" s="18">
        <v>0.13500000000000001</v>
      </c>
      <c r="H23" s="13" t="s">
        <v>32</v>
      </c>
      <c r="I23" s="17">
        <v>2700000025772</v>
      </c>
      <c r="J23" s="27">
        <v>22</v>
      </c>
      <c r="K23" s="18">
        <v>2.2999999999999998</v>
      </c>
      <c r="L23" s="18">
        <v>0.38</v>
      </c>
      <c r="M23" s="18">
        <v>9.5000000000000001E-2</v>
      </c>
      <c r="N23" s="18">
        <v>0.14000000000000001</v>
      </c>
      <c r="O23" s="16">
        <v>2700000025833</v>
      </c>
      <c r="P23" s="18">
        <v>3</v>
      </c>
      <c r="Q23" s="43">
        <f>K23*3+R23</f>
        <v>7.02</v>
      </c>
      <c r="R23" s="18">
        <v>0.12</v>
      </c>
      <c r="S23" s="18">
        <v>0.39</v>
      </c>
      <c r="T23" s="18">
        <v>0.3</v>
      </c>
      <c r="U23" s="18">
        <v>0.14499999999999999</v>
      </c>
      <c r="V23" s="18">
        <v>8</v>
      </c>
      <c r="W23" s="42">
        <f>V23*Q23</f>
        <v>56.16</v>
      </c>
      <c r="X23" s="18">
        <v>1.2</v>
      </c>
      <c r="Y23" s="18">
        <v>0.8</v>
      </c>
      <c r="Z23" s="18">
        <v>0.14499999999999999</v>
      </c>
      <c r="AA23" s="18"/>
      <c r="AB23" s="18">
        <v>11</v>
      </c>
      <c r="AC23" s="44">
        <f>W23*AB23</f>
        <v>617.76</v>
      </c>
      <c r="AD23" s="15">
        <v>1.2</v>
      </c>
      <c r="AE23" s="15">
        <v>0.8</v>
      </c>
      <c r="AF23" s="42">
        <f>AB23*Z23</f>
        <v>1.595</v>
      </c>
    </row>
    <row r="24" spans="1:32" x14ac:dyDescent="0.3">
      <c r="A24" s="18">
        <v>22</v>
      </c>
      <c r="B24" s="1" t="s">
        <v>88</v>
      </c>
      <c r="C24" s="16">
        <v>4820261920888</v>
      </c>
      <c r="D24" s="18">
        <v>0.105</v>
      </c>
      <c r="E24" s="18">
        <v>0.09</v>
      </c>
      <c r="F24" s="18">
        <v>0.02</v>
      </c>
      <c r="G24" s="18">
        <v>0.13500000000000001</v>
      </c>
      <c r="H24" s="13" t="s">
        <v>32</v>
      </c>
      <c r="I24" s="17">
        <v>2700000025796</v>
      </c>
      <c r="J24" s="27">
        <v>22</v>
      </c>
      <c r="K24" s="18">
        <v>2.2999999999999998</v>
      </c>
      <c r="L24" s="18">
        <v>0.38</v>
      </c>
      <c r="M24" s="18">
        <v>9.5000000000000001E-2</v>
      </c>
      <c r="N24" s="18">
        <v>0.14000000000000001</v>
      </c>
      <c r="O24" s="16">
        <v>2700000025857</v>
      </c>
      <c r="P24" s="18">
        <v>3</v>
      </c>
      <c r="Q24" s="43">
        <f t="shared" ref="Q24:Q27" si="1">K24*3+R24</f>
        <v>7.02</v>
      </c>
      <c r="R24" s="18">
        <v>0.12</v>
      </c>
      <c r="S24" s="18">
        <v>0.39</v>
      </c>
      <c r="T24" s="18">
        <v>0.3</v>
      </c>
      <c r="U24" s="18">
        <v>0.14499999999999999</v>
      </c>
      <c r="V24" s="18">
        <v>8</v>
      </c>
      <c r="W24" s="42">
        <f t="shared" ref="W24:W27" si="2">V24*Q24</f>
        <v>56.16</v>
      </c>
      <c r="X24" s="18">
        <v>1.2</v>
      </c>
      <c r="Y24" s="18">
        <v>0.8</v>
      </c>
      <c r="Z24" s="18">
        <v>0.14499999999999999</v>
      </c>
      <c r="AA24" s="18"/>
      <c r="AB24" s="18">
        <v>11</v>
      </c>
      <c r="AC24" s="44">
        <f t="shared" ref="AC24:AC27" si="3">W24*AB24</f>
        <v>617.76</v>
      </c>
      <c r="AD24" s="15">
        <v>1.2</v>
      </c>
      <c r="AE24" s="15">
        <v>0.8</v>
      </c>
      <c r="AF24" s="42">
        <v>1.6</v>
      </c>
    </row>
    <row r="25" spans="1:32" x14ac:dyDescent="0.3">
      <c r="A25" s="18">
        <v>23</v>
      </c>
      <c r="B25" s="1" t="s">
        <v>89</v>
      </c>
      <c r="C25" s="16">
        <v>4820261920895</v>
      </c>
      <c r="D25" s="18">
        <v>0.105</v>
      </c>
      <c r="E25" s="18">
        <v>0.09</v>
      </c>
      <c r="F25" s="18">
        <v>0.02</v>
      </c>
      <c r="G25" s="18">
        <v>0.13500000000000001</v>
      </c>
      <c r="H25" s="13" t="s">
        <v>32</v>
      </c>
      <c r="I25" s="17">
        <v>2700000025802</v>
      </c>
      <c r="J25" s="27">
        <v>22</v>
      </c>
      <c r="K25" s="18">
        <v>2.2999999999999998</v>
      </c>
      <c r="L25" s="18">
        <v>0.38</v>
      </c>
      <c r="M25" s="18">
        <v>9.5000000000000001E-2</v>
      </c>
      <c r="N25" s="18">
        <v>0.14000000000000001</v>
      </c>
      <c r="O25" s="16">
        <v>2700000025864</v>
      </c>
      <c r="P25" s="18">
        <v>3</v>
      </c>
      <c r="Q25" s="43">
        <f t="shared" si="1"/>
        <v>7.02</v>
      </c>
      <c r="R25" s="18">
        <v>0.12</v>
      </c>
      <c r="S25" s="18">
        <v>0.39</v>
      </c>
      <c r="T25" s="18">
        <v>0.3</v>
      </c>
      <c r="U25" s="18">
        <v>0.14499999999999999</v>
      </c>
      <c r="V25" s="18">
        <v>8</v>
      </c>
      <c r="W25" s="42">
        <f t="shared" si="2"/>
        <v>56.16</v>
      </c>
      <c r="X25" s="18">
        <v>1.2</v>
      </c>
      <c r="Y25" s="18">
        <v>0.8</v>
      </c>
      <c r="Z25" s="18">
        <v>0.14499999999999999</v>
      </c>
      <c r="AA25" s="18"/>
      <c r="AB25" s="18">
        <v>11</v>
      </c>
      <c r="AC25" s="44">
        <f t="shared" si="3"/>
        <v>617.76</v>
      </c>
      <c r="AD25" s="15">
        <v>1.2</v>
      </c>
      <c r="AE25" s="15">
        <v>0.8</v>
      </c>
      <c r="AF25" s="42">
        <v>1.6</v>
      </c>
    </row>
    <row r="26" spans="1:32" x14ac:dyDescent="0.3">
      <c r="A26" s="18">
        <v>24</v>
      </c>
      <c r="B26" s="1" t="s">
        <v>90</v>
      </c>
      <c r="C26" s="16">
        <v>4820261920901</v>
      </c>
      <c r="D26" s="18">
        <v>0.105</v>
      </c>
      <c r="E26" s="18">
        <v>0.09</v>
      </c>
      <c r="F26" s="18">
        <v>0.02</v>
      </c>
      <c r="G26" s="18">
        <v>0.13500000000000001</v>
      </c>
      <c r="H26" s="13" t="s">
        <v>32</v>
      </c>
      <c r="I26" s="17">
        <v>2700000025819</v>
      </c>
      <c r="J26" s="27">
        <v>22</v>
      </c>
      <c r="K26" s="18">
        <v>2.2999999999999998</v>
      </c>
      <c r="L26" s="18">
        <v>0.38</v>
      </c>
      <c r="M26" s="18">
        <v>9.5000000000000001E-2</v>
      </c>
      <c r="N26" s="18">
        <v>0.14000000000000001</v>
      </c>
      <c r="O26" s="16">
        <v>2700000025871</v>
      </c>
      <c r="P26" s="18">
        <v>3</v>
      </c>
      <c r="Q26" s="43">
        <f t="shared" si="1"/>
        <v>7.02</v>
      </c>
      <c r="R26" s="18">
        <v>0.12</v>
      </c>
      <c r="S26" s="18">
        <v>0.39</v>
      </c>
      <c r="T26" s="18">
        <v>0.3</v>
      </c>
      <c r="U26" s="18">
        <v>0.14499999999999999</v>
      </c>
      <c r="V26" s="18">
        <v>8</v>
      </c>
      <c r="W26" s="42">
        <f t="shared" si="2"/>
        <v>56.16</v>
      </c>
      <c r="X26" s="18">
        <v>1.2</v>
      </c>
      <c r="Y26" s="18">
        <v>0.8</v>
      </c>
      <c r="Z26" s="18">
        <v>0.14499999999999999</v>
      </c>
      <c r="AA26" s="18"/>
      <c r="AB26" s="18">
        <v>11</v>
      </c>
      <c r="AC26" s="44">
        <f t="shared" si="3"/>
        <v>617.76</v>
      </c>
      <c r="AD26" s="15">
        <v>1.2</v>
      </c>
      <c r="AE26" s="15">
        <v>0.8</v>
      </c>
      <c r="AF26" s="42">
        <v>1.6</v>
      </c>
    </row>
    <row r="27" spans="1:32" x14ac:dyDescent="0.3">
      <c r="A27" s="20">
        <v>25</v>
      </c>
      <c r="B27" s="21" t="s">
        <v>91</v>
      </c>
      <c r="C27" s="22">
        <v>4820261920918</v>
      </c>
      <c r="D27" s="20">
        <v>0.105</v>
      </c>
      <c r="E27" s="20">
        <v>0.09</v>
      </c>
      <c r="F27" s="20">
        <v>0.02</v>
      </c>
      <c r="G27" s="20">
        <v>0.13500000000000001</v>
      </c>
      <c r="H27" s="23" t="s">
        <v>32</v>
      </c>
      <c r="I27" s="24">
        <v>2700000025826</v>
      </c>
      <c r="J27" s="52">
        <v>22</v>
      </c>
      <c r="K27" s="18">
        <v>2.2999999999999998</v>
      </c>
      <c r="L27" s="18">
        <v>0.38</v>
      </c>
      <c r="M27" s="18">
        <v>9.5000000000000001E-2</v>
      </c>
      <c r="N27" s="18">
        <v>0.14000000000000001</v>
      </c>
      <c r="O27" s="22">
        <v>2700000025888</v>
      </c>
      <c r="P27" s="20">
        <v>3</v>
      </c>
      <c r="Q27" s="43">
        <f t="shared" si="1"/>
        <v>7.02</v>
      </c>
      <c r="R27" s="18">
        <v>0.12</v>
      </c>
      <c r="S27" s="20">
        <v>0.39</v>
      </c>
      <c r="T27" s="18">
        <v>0.3</v>
      </c>
      <c r="U27" s="18">
        <v>0.14499999999999999</v>
      </c>
      <c r="V27" s="20">
        <v>8</v>
      </c>
      <c r="W27" s="42">
        <f t="shared" si="2"/>
        <v>56.16</v>
      </c>
      <c r="X27" s="20">
        <v>1.2</v>
      </c>
      <c r="Y27" s="20">
        <v>0.8</v>
      </c>
      <c r="Z27" s="20">
        <v>0.14499999999999999</v>
      </c>
      <c r="AA27" s="20"/>
      <c r="AB27" s="20">
        <v>11</v>
      </c>
      <c r="AC27" s="44">
        <f t="shared" si="3"/>
        <v>617.76</v>
      </c>
      <c r="AD27" s="25">
        <v>1.2</v>
      </c>
      <c r="AE27" s="25">
        <v>0.8</v>
      </c>
      <c r="AF27" s="50">
        <v>1.6</v>
      </c>
    </row>
    <row r="28" spans="1:32" s="35" customFormat="1" x14ac:dyDescent="0.3">
      <c r="A28" s="27">
        <v>26</v>
      </c>
      <c r="B28" s="35" t="s">
        <v>92</v>
      </c>
      <c r="C28" s="36" t="s">
        <v>93</v>
      </c>
      <c r="D28" s="27">
        <v>0.11</v>
      </c>
      <c r="E28" s="27">
        <v>0.03</v>
      </c>
      <c r="F28" s="27">
        <v>0.11</v>
      </c>
      <c r="G28" s="27">
        <v>0.19</v>
      </c>
      <c r="H28" s="30" t="s">
        <v>32</v>
      </c>
      <c r="I28" s="31">
        <v>2700000034064</v>
      </c>
      <c r="J28" s="27">
        <v>15</v>
      </c>
      <c r="K28" s="47">
        <f>D28*J28+0.135</f>
        <v>1.7849999999999999</v>
      </c>
      <c r="L28" s="27">
        <v>0.39</v>
      </c>
      <c r="M28" s="27">
        <v>0.13</v>
      </c>
      <c r="N28" s="27">
        <v>0.2</v>
      </c>
      <c r="O28" s="36"/>
      <c r="P28" s="27"/>
      <c r="Q28" s="27"/>
      <c r="R28" s="27"/>
      <c r="S28" s="27"/>
      <c r="T28" s="27">
        <f>1995/285</f>
        <v>7</v>
      </c>
      <c r="U28" s="27">
        <f>285/15</f>
        <v>19</v>
      </c>
      <c r="V28" s="41">
        <v>19</v>
      </c>
      <c r="W28" s="48">
        <f>V28*K28</f>
        <v>33.914999999999999</v>
      </c>
      <c r="X28" s="27">
        <v>1.2</v>
      </c>
      <c r="Y28" s="27">
        <v>0.8</v>
      </c>
      <c r="Z28" s="27">
        <v>0.2</v>
      </c>
      <c r="AA28" s="27"/>
      <c r="AB28" s="27">
        <v>7</v>
      </c>
      <c r="AC28" s="27">
        <f>AB28*W28</f>
        <v>237.405</v>
      </c>
      <c r="AD28" s="39">
        <v>1.2</v>
      </c>
      <c r="AE28" s="39">
        <v>0.8</v>
      </c>
      <c r="AF28" s="48">
        <v>1.2</v>
      </c>
    </row>
    <row r="29" spans="1:32" s="35" customFormat="1" x14ac:dyDescent="0.3">
      <c r="A29" s="27">
        <v>27</v>
      </c>
      <c r="B29" s="35" t="s">
        <v>94</v>
      </c>
      <c r="C29" s="36" t="s">
        <v>95</v>
      </c>
      <c r="D29" s="27">
        <v>0.11</v>
      </c>
      <c r="E29" s="27">
        <v>0.03</v>
      </c>
      <c r="F29" s="27">
        <v>0.11</v>
      </c>
      <c r="G29" s="27">
        <v>0.19</v>
      </c>
      <c r="H29" s="30" t="s">
        <v>32</v>
      </c>
      <c r="I29" s="31">
        <v>2700000034057</v>
      </c>
      <c r="J29" s="27">
        <v>15</v>
      </c>
      <c r="K29" s="47">
        <f t="shared" ref="K29:K31" si="4">D29*J29+0.135</f>
        <v>1.7849999999999999</v>
      </c>
      <c r="L29" s="27">
        <v>0.39</v>
      </c>
      <c r="M29" s="27">
        <v>0.13</v>
      </c>
      <c r="N29" s="27">
        <v>0.2</v>
      </c>
      <c r="O29" s="36"/>
      <c r="P29" s="27"/>
      <c r="Q29" s="27"/>
      <c r="R29" s="27"/>
      <c r="S29" s="27"/>
      <c r="T29" s="27"/>
      <c r="U29" s="27"/>
      <c r="V29" s="41">
        <v>19</v>
      </c>
      <c r="W29" s="48">
        <f t="shared" ref="W29:W38" si="5">V29*K29</f>
        <v>33.914999999999999</v>
      </c>
      <c r="X29" s="27">
        <v>1.2</v>
      </c>
      <c r="Y29" s="27">
        <v>0.8</v>
      </c>
      <c r="Z29" s="27">
        <v>0.2</v>
      </c>
      <c r="AA29" s="27"/>
      <c r="AB29" s="27">
        <v>7</v>
      </c>
      <c r="AC29" s="27">
        <f t="shared" ref="AC29:AC31" si="6">AB29*W29</f>
        <v>237.405</v>
      </c>
      <c r="AD29" s="39">
        <v>1.2</v>
      </c>
      <c r="AE29" s="39">
        <v>0.8</v>
      </c>
      <c r="AF29" s="48">
        <v>1.2</v>
      </c>
    </row>
    <row r="30" spans="1:32" s="35" customFormat="1" x14ac:dyDescent="0.3">
      <c r="A30" s="27">
        <v>28</v>
      </c>
      <c r="B30" s="35" t="s">
        <v>96</v>
      </c>
      <c r="C30" s="36" t="s">
        <v>97</v>
      </c>
      <c r="D30" s="27">
        <v>0.11</v>
      </c>
      <c r="E30" s="27">
        <v>0.03</v>
      </c>
      <c r="F30" s="27">
        <v>0.11</v>
      </c>
      <c r="G30" s="27">
        <v>0.19</v>
      </c>
      <c r="H30" s="30" t="s">
        <v>32</v>
      </c>
      <c r="I30" s="31">
        <v>2700000034040</v>
      </c>
      <c r="J30" s="27">
        <v>15</v>
      </c>
      <c r="K30" s="47">
        <f t="shared" si="4"/>
        <v>1.7849999999999999</v>
      </c>
      <c r="L30" s="27">
        <v>0.39</v>
      </c>
      <c r="M30" s="27">
        <v>0.13</v>
      </c>
      <c r="N30" s="27">
        <v>0.2</v>
      </c>
      <c r="O30" s="36"/>
      <c r="P30" s="27"/>
      <c r="Q30" s="27"/>
      <c r="R30" s="27"/>
      <c r="S30" s="27"/>
      <c r="T30" s="27"/>
      <c r="U30" s="27"/>
      <c r="V30" s="41">
        <v>19</v>
      </c>
      <c r="W30" s="48">
        <f t="shared" si="5"/>
        <v>33.914999999999999</v>
      </c>
      <c r="X30" s="27">
        <v>1.2</v>
      </c>
      <c r="Y30" s="27">
        <v>0.8</v>
      </c>
      <c r="Z30" s="27">
        <v>0.2</v>
      </c>
      <c r="AA30" s="27"/>
      <c r="AB30" s="27">
        <v>7</v>
      </c>
      <c r="AC30" s="27">
        <f t="shared" si="6"/>
        <v>237.405</v>
      </c>
      <c r="AD30" s="39">
        <v>1.2</v>
      </c>
      <c r="AE30" s="39">
        <v>0.8</v>
      </c>
      <c r="AF30" s="48">
        <v>1.2</v>
      </c>
    </row>
    <row r="31" spans="1:32" s="35" customFormat="1" x14ac:dyDescent="0.3">
      <c r="A31" s="27">
        <v>29</v>
      </c>
      <c r="B31" s="35" t="s">
        <v>98</v>
      </c>
      <c r="C31" s="36" t="s">
        <v>99</v>
      </c>
      <c r="D31" s="27">
        <v>0.11</v>
      </c>
      <c r="E31" s="27">
        <v>0.03</v>
      </c>
      <c r="F31" s="27">
        <v>0.11</v>
      </c>
      <c r="G31" s="27">
        <v>0.19</v>
      </c>
      <c r="H31" s="30" t="s">
        <v>32</v>
      </c>
      <c r="I31" s="31">
        <v>2700000034033</v>
      </c>
      <c r="J31" s="27">
        <v>15</v>
      </c>
      <c r="K31" s="47">
        <f t="shared" si="4"/>
        <v>1.7849999999999999</v>
      </c>
      <c r="L31" s="27">
        <v>0.39</v>
      </c>
      <c r="M31" s="27">
        <v>0.13</v>
      </c>
      <c r="N31" s="27">
        <v>0.2</v>
      </c>
      <c r="O31" s="36"/>
      <c r="P31" s="27"/>
      <c r="Q31" s="27"/>
      <c r="R31" s="27"/>
      <c r="S31" s="27"/>
      <c r="T31" s="27"/>
      <c r="U31" s="27"/>
      <c r="V31" s="41">
        <v>19</v>
      </c>
      <c r="W31" s="48">
        <f t="shared" si="5"/>
        <v>33.914999999999999</v>
      </c>
      <c r="X31" s="27">
        <v>1.2</v>
      </c>
      <c r="Y31" s="27">
        <v>0.8</v>
      </c>
      <c r="Z31" s="27">
        <v>0.2</v>
      </c>
      <c r="AA31" s="27"/>
      <c r="AB31" s="27">
        <v>7</v>
      </c>
      <c r="AC31" s="27">
        <f t="shared" si="6"/>
        <v>237.405</v>
      </c>
      <c r="AD31" s="39">
        <v>1.2</v>
      </c>
      <c r="AE31" s="39">
        <v>0.8</v>
      </c>
      <c r="AF31" s="48">
        <v>1.2</v>
      </c>
    </row>
    <row r="32" spans="1:32" s="35" customFormat="1" x14ac:dyDescent="0.3">
      <c r="A32" s="27">
        <v>30</v>
      </c>
      <c r="B32" s="35" t="s">
        <v>100</v>
      </c>
      <c r="C32" s="36" t="s">
        <v>101</v>
      </c>
      <c r="D32" s="27">
        <v>0.105</v>
      </c>
      <c r="E32" s="27">
        <v>0.02</v>
      </c>
      <c r="F32" s="27">
        <v>0.1</v>
      </c>
      <c r="G32" s="27">
        <v>0.18</v>
      </c>
      <c r="H32" s="30" t="s">
        <v>32</v>
      </c>
      <c r="I32" s="31">
        <v>2700000034132</v>
      </c>
      <c r="J32" s="27">
        <v>15</v>
      </c>
      <c r="K32" s="27">
        <f>D32*J32+0.1</f>
        <v>1.675</v>
      </c>
      <c r="L32" s="27">
        <v>0.29499999999999998</v>
      </c>
      <c r="M32" s="27">
        <v>0.11</v>
      </c>
      <c r="N32" s="27">
        <v>0.19</v>
      </c>
      <c r="O32" s="36"/>
      <c r="P32" s="27"/>
      <c r="Q32" s="27"/>
      <c r="R32" s="27"/>
      <c r="S32" s="27"/>
      <c r="T32" s="27"/>
      <c r="U32" s="27"/>
      <c r="V32" s="27">
        <v>28</v>
      </c>
      <c r="W32" s="48">
        <f>V32*K32</f>
        <v>46.9</v>
      </c>
      <c r="X32" s="27">
        <v>1.2</v>
      </c>
      <c r="Y32" s="27">
        <v>0.8</v>
      </c>
      <c r="Z32" s="27">
        <v>0.19</v>
      </c>
      <c r="AA32" s="27"/>
      <c r="AB32" s="27">
        <v>6</v>
      </c>
      <c r="AC32" s="27">
        <f t="shared" ref="AC32:AC38" si="7">AB32*W32</f>
        <v>281.39999999999998</v>
      </c>
      <c r="AD32" s="39">
        <v>1.2</v>
      </c>
      <c r="AE32" s="39">
        <v>0.8</v>
      </c>
      <c r="AF32" s="48">
        <v>1.52</v>
      </c>
    </row>
    <row r="33" spans="1:32" s="35" customFormat="1" x14ac:dyDescent="0.3">
      <c r="A33" s="27">
        <v>31</v>
      </c>
      <c r="B33" s="35" t="s">
        <v>102</v>
      </c>
      <c r="C33" s="36" t="s">
        <v>103</v>
      </c>
      <c r="D33" s="27">
        <v>0.105</v>
      </c>
      <c r="E33" s="27">
        <v>0.02</v>
      </c>
      <c r="F33" s="27">
        <v>0.1</v>
      </c>
      <c r="G33" s="27">
        <v>0.18</v>
      </c>
      <c r="H33" s="30" t="s">
        <v>32</v>
      </c>
      <c r="I33" s="31">
        <v>2700000034125</v>
      </c>
      <c r="J33" s="27">
        <v>15</v>
      </c>
      <c r="K33" s="27">
        <f t="shared" ref="K33:K35" si="8">D33*J33+0.1</f>
        <v>1.675</v>
      </c>
      <c r="L33" s="27">
        <v>0.29499999999999998</v>
      </c>
      <c r="M33" s="27">
        <v>0.11</v>
      </c>
      <c r="N33" s="27">
        <v>0.19</v>
      </c>
      <c r="O33" s="36"/>
      <c r="P33" s="27"/>
      <c r="Q33" s="27"/>
      <c r="R33" s="27"/>
      <c r="S33" s="27"/>
      <c r="T33" s="27"/>
      <c r="U33" s="27"/>
      <c r="V33" s="27">
        <v>28</v>
      </c>
      <c r="W33" s="48">
        <f t="shared" si="5"/>
        <v>46.9</v>
      </c>
      <c r="X33" s="27">
        <v>1.2</v>
      </c>
      <c r="Y33" s="27">
        <v>0.8</v>
      </c>
      <c r="Z33" s="27">
        <v>0.19</v>
      </c>
      <c r="AA33" s="27"/>
      <c r="AB33" s="27">
        <v>6</v>
      </c>
      <c r="AC33" s="27">
        <f t="shared" si="7"/>
        <v>281.39999999999998</v>
      </c>
      <c r="AD33" s="39">
        <v>1.2</v>
      </c>
      <c r="AE33" s="39">
        <v>0.8</v>
      </c>
      <c r="AF33" s="48">
        <v>1.52</v>
      </c>
    </row>
    <row r="34" spans="1:32" s="35" customFormat="1" x14ac:dyDescent="0.3">
      <c r="A34" s="27">
        <v>32</v>
      </c>
      <c r="B34" s="35" t="s">
        <v>104</v>
      </c>
      <c r="C34" s="36" t="s">
        <v>105</v>
      </c>
      <c r="D34" s="27">
        <v>0.105</v>
      </c>
      <c r="E34" s="27">
        <v>0.02</v>
      </c>
      <c r="F34" s="27">
        <v>0.1</v>
      </c>
      <c r="G34" s="27">
        <v>0.18</v>
      </c>
      <c r="H34" s="30" t="s">
        <v>32</v>
      </c>
      <c r="I34" s="31">
        <v>2700000034118</v>
      </c>
      <c r="J34" s="27">
        <v>15</v>
      </c>
      <c r="K34" s="27">
        <f t="shared" si="8"/>
        <v>1.675</v>
      </c>
      <c r="L34" s="27">
        <v>0.29499999999999998</v>
      </c>
      <c r="M34" s="27">
        <v>0.11</v>
      </c>
      <c r="N34" s="27">
        <v>0.19</v>
      </c>
      <c r="O34" s="36"/>
      <c r="P34" s="27"/>
      <c r="Q34" s="27"/>
      <c r="R34" s="27"/>
      <c r="S34" s="27"/>
      <c r="T34" s="27"/>
      <c r="U34" s="27"/>
      <c r="V34" s="27">
        <v>28</v>
      </c>
      <c r="W34" s="48">
        <f t="shared" si="5"/>
        <v>46.9</v>
      </c>
      <c r="X34" s="27">
        <v>1.2</v>
      </c>
      <c r="Y34" s="27">
        <v>0.8</v>
      </c>
      <c r="Z34" s="27">
        <v>0.19</v>
      </c>
      <c r="AA34" s="27"/>
      <c r="AB34" s="27">
        <v>6</v>
      </c>
      <c r="AC34" s="27">
        <f t="shared" si="7"/>
        <v>281.39999999999998</v>
      </c>
      <c r="AD34" s="39">
        <v>1.2</v>
      </c>
      <c r="AE34" s="39">
        <v>0.8</v>
      </c>
      <c r="AF34" s="48">
        <v>1.52</v>
      </c>
    </row>
    <row r="35" spans="1:32" s="35" customFormat="1" x14ac:dyDescent="0.3">
      <c r="A35" s="27">
        <v>33</v>
      </c>
      <c r="B35" s="35" t="s">
        <v>106</v>
      </c>
      <c r="C35" s="36" t="s">
        <v>107</v>
      </c>
      <c r="D35" s="27">
        <v>5.1999999999999998E-2</v>
      </c>
      <c r="E35" s="27">
        <v>0.02</v>
      </c>
      <c r="F35" s="27">
        <v>0.11</v>
      </c>
      <c r="G35" s="27">
        <v>0.15</v>
      </c>
      <c r="H35" s="30" t="s">
        <v>32</v>
      </c>
      <c r="I35" s="31">
        <v>2700000034170</v>
      </c>
      <c r="J35" s="53">
        <v>20</v>
      </c>
      <c r="K35" s="27">
        <f t="shared" si="8"/>
        <v>1.1400000000000001</v>
      </c>
      <c r="L35" s="27">
        <v>0.39</v>
      </c>
      <c r="M35" s="27">
        <v>0.13</v>
      </c>
      <c r="N35" s="27">
        <v>0.17</v>
      </c>
      <c r="O35" s="36"/>
      <c r="P35" s="27"/>
      <c r="Q35" s="27"/>
      <c r="R35" s="27"/>
      <c r="S35" s="27"/>
      <c r="T35" s="27"/>
      <c r="U35" s="27"/>
      <c r="V35" s="41">
        <v>18</v>
      </c>
      <c r="W35" s="48">
        <f>V35*K35</f>
        <v>20.520000000000003</v>
      </c>
      <c r="X35" s="27">
        <v>1.2</v>
      </c>
      <c r="Y35" s="27">
        <v>0.8</v>
      </c>
      <c r="Z35" s="27">
        <v>0.17</v>
      </c>
      <c r="AA35" s="27"/>
      <c r="AB35" s="27">
        <v>8</v>
      </c>
      <c r="AC35" s="27">
        <f>AB35*W35</f>
        <v>164.16000000000003</v>
      </c>
      <c r="AD35" s="39">
        <v>1.2</v>
      </c>
      <c r="AE35" s="39">
        <v>0.8</v>
      </c>
      <c r="AF35" s="42">
        <f>AB35*Z35</f>
        <v>1.36</v>
      </c>
    </row>
    <row r="36" spans="1:32" s="35" customFormat="1" x14ac:dyDescent="0.3">
      <c r="A36" s="27">
        <v>34</v>
      </c>
      <c r="B36" s="35" t="s">
        <v>108</v>
      </c>
      <c r="C36" s="36" t="s">
        <v>109</v>
      </c>
      <c r="D36" s="27">
        <v>5.1999999999999998E-2</v>
      </c>
      <c r="E36" s="27">
        <v>0.02</v>
      </c>
      <c r="F36" s="27">
        <v>0.11</v>
      </c>
      <c r="G36" s="27">
        <v>0.15</v>
      </c>
      <c r="H36" s="30" t="s">
        <v>32</v>
      </c>
      <c r="I36" s="31">
        <v>2700000034163</v>
      </c>
      <c r="J36" s="53">
        <v>20</v>
      </c>
      <c r="K36" s="27">
        <f t="shared" ref="K36:K38" si="9">D36*J36+0.1</f>
        <v>1.1400000000000001</v>
      </c>
      <c r="L36" s="27">
        <v>0.39</v>
      </c>
      <c r="M36" s="27">
        <v>0.13</v>
      </c>
      <c r="N36" s="27">
        <v>0.17</v>
      </c>
      <c r="O36" s="36"/>
      <c r="P36" s="27"/>
      <c r="Q36" s="27"/>
      <c r="R36" s="27"/>
      <c r="S36" s="27"/>
      <c r="T36" s="27"/>
      <c r="U36" s="27"/>
      <c r="V36" s="41">
        <v>18</v>
      </c>
      <c r="W36" s="48">
        <f t="shared" si="5"/>
        <v>20.520000000000003</v>
      </c>
      <c r="X36" s="27">
        <v>1.2</v>
      </c>
      <c r="Y36" s="27">
        <v>0.8</v>
      </c>
      <c r="Z36" s="27">
        <v>0.17</v>
      </c>
      <c r="AA36" s="27"/>
      <c r="AB36" s="27">
        <v>8</v>
      </c>
      <c r="AC36" s="27">
        <f t="shared" si="7"/>
        <v>164.16000000000003</v>
      </c>
      <c r="AD36" s="39">
        <v>1.2</v>
      </c>
      <c r="AE36" s="39">
        <v>0.8</v>
      </c>
      <c r="AF36" s="42">
        <f t="shared" si="0"/>
        <v>1.36</v>
      </c>
    </row>
    <row r="37" spans="1:32" s="35" customFormat="1" x14ac:dyDescent="0.3">
      <c r="A37" s="27">
        <v>35</v>
      </c>
      <c r="B37" s="35" t="s">
        <v>110</v>
      </c>
      <c r="C37" s="36" t="s">
        <v>111</v>
      </c>
      <c r="D37" s="27">
        <v>5.1999999999999998E-2</v>
      </c>
      <c r="E37" s="27">
        <v>0.02</v>
      </c>
      <c r="F37" s="27">
        <v>0.11</v>
      </c>
      <c r="G37" s="27">
        <v>0.15</v>
      </c>
      <c r="H37" s="30" t="s">
        <v>32</v>
      </c>
      <c r="I37" s="31">
        <v>2700000034156</v>
      </c>
      <c r="J37" s="53">
        <v>20</v>
      </c>
      <c r="K37" s="27">
        <f t="shared" si="9"/>
        <v>1.1400000000000001</v>
      </c>
      <c r="L37" s="27">
        <v>0.39</v>
      </c>
      <c r="M37" s="27">
        <v>0.13</v>
      </c>
      <c r="N37" s="27">
        <v>0.17</v>
      </c>
      <c r="O37" s="36"/>
      <c r="P37" s="27"/>
      <c r="Q37" s="27"/>
      <c r="R37" s="27"/>
      <c r="S37" s="27"/>
      <c r="T37" s="27"/>
      <c r="U37" s="27"/>
      <c r="V37" s="41">
        <v>18</v>
      </c>
      <c r="W37" s="48">
        <f t="shared" si="5"/>
        <v>20.520000000000003</v>
      </c>
      <c r="X37" s="27">
        <v>1.2</v>
      </c>
      <c r="Y37" s="27">
        <v>0.8</v>
      </c>
      <c r="Z37" s="27">
        <v>0.17</v>
      </c>
      <c r="AA37" s="27"/>
      <c r="AB37" s="27">
        <v>8</v>
      </c>
      <c r="AC37" s="27">
        <f t="shared" si="7"/>
        <v>164.16000000000003</v>
      </c>
      <c r="AD37" s="39">
        <v>1.2</v>
      </c>
      <c r="AE37" s="39">
        <v>0.8</v>
      </c>
      <c r="AF37" s="42">
        <f t="shared" si="0"/>
        <v>1.36</v>
      </c>
    </row>
    <row r="38" spans="1:32" s="35" customFormat="1" x14ac:dyDescent="0.3">
      <c r="A38" s="27">
        <v>36</v>
      </c>
      <c r="B38" s="35" t="s">
        <v>112</v>
      </c>
      <c r="C38" s="36" t="s">
        <v>113</v>
      </c>
      <c r="D38" s="27">
        <v>5.1999999999999998E-2</v>
      </c>
      <c r="E38" s="27">
        <v>0.02</v>
      </c>
      <c r="F38" s="27">
        <v>0.11</v>
      </c>
      <c r="G38" s="27">
        <v>0.15</v>
      </c>
      <c r="H38" s="30" t="s">
        <v>32</v>
      </c>
      <c r="I38" s="31">
        <v>2700000034149</v>
      </c>
      <c r="J38" s="53">
        <v>20</v>
      </c>
      <c r="K38" s="27">
        <f t="shared" si="9"/>
        <v>1.1400000000000001</v>
      </c>
      <c r="L38" s="27">
        <v>0.39</v>
      </c>
      <c r="M38" s="27">
        <v>0.13</v>
      </c>
      <c r="N38" s="27">
        <v>0.17</v>
      </c>
      <c r="O38" s="36"/>
      <c r="P38" s="27"/>
      <c r="Q38" s="27"/>
      <c r="R38" s="27"/>
      <c r="S38" s="27"/>
      <c r="T38" s="27"/>
      <c r="U38" s="27"/>
      <c r="V38" s="41">
        <v>18</v>
      </c>
      <c r="W38" s="48">
        <f t="shared" si="5"/>
        <v>20.520000000000003</v>
      </c>
      <c r="X38" s="27">
        <v>1.2</v>
      </c>
      <c r="Y38" s="27">
        <v>0.8</v>
      </c>
      <c r="Z38" s="27">
        <v>0.17</v>
      </c>
      <c r="AA38" s="27"/>
      <c r="AB38" s="27">
        <v>8</v>
      </c>
      <c r="AC38" s="27">
        <f t="shared" si="7"/>
        <v>164.16000000000003</v>
      </c>
      <c r="AD38" s="39">
        <v>1.2</v>
      </c>
      <c r="AE38" s="39">
        <v>0.8</v>
      </c>
      <c r="AF38" s="42">
        <f t="shared" si="0"/>
        <v>1.36</v>
      </c>
    </row>
    <row r="39" spans="1:32" s="38" customFormat="1" x14ac:dyDescent="0.3">
      <c r="A39" s="32">
        <v>37</v>
      </c>
      <c r="B39" s="33" t="s">
        <v>114</v>
      </c>
      <c r="C39" s="34" t="s">
        <v>115</v>
      </c>
      <c r="D39" s="46">
        <v>7.1399999999999996E-3</v>
      </c>
      <c r="E39" s="26">
        <v>0.01</v>
      </c>
      <c r="F39" s="26">
        <v>7.0000000000000007E-2</v>
      </c>
      <c r="G39" s="27">
        <v>0.18</v>
      </c>
      <c r="H39" s="28" t="s">
        <v>32</v>
      </c>
      <c r="I39" s="29">
        <v>2700000034101</v>
      </c>
      <c r="J39" s="54">
        <v>22</v>
      </c>
      <c r="K39" s="26">
        <v>0.2</v>
      </c>
      <c r="L39" s="26">
        <v>9.0999999999999998E-2</v>
      </c>
      <c r="M39" s="26">
        <v>9.1999999999999998E-2</v>
      </c>
      <c r="N39" s="26">
        <v>0.17499999999999999</v>
      </c>
      <c r="O39" s="36">
        <v>2700000034330</v>
      </c>
      <c r="P39" s="26">
        <v>12</v>
      </c>
      <c r="Q39" s="26">
        <f>P39*K39+R39</f>
        <v>2.6000000000000005</v>
      </c>
      <c r="R39" s="26">
        <v>0.2</v>
      </c>
      <c r="S39" s="27">
        <v>0.28000000000000003</v>
      </c>
      <c r="T39" s="27">
        <v>0.2</v>
      </c>
      <c r="U39" s="26">
        <v>0.38</v>
      </c>
      <c r="V39" s="40">
        <v>8</v>
      </c>
      <c r="W39" s="45">
        <f>V39*Q39</f>
        <v>20.800000000000004</v>
      </c>
      <c r="X39" s="20">
        <v>1.2</v>
      </c>
      <c r="Y39" s="20">
        <v>0.8</v>
      </c>
      <c r="Z39" s="26">
        <v>0.2</v>
      </c>
      <c r="AA39" s="26"/>
      <c r="AB39" s="40">
        <v>6</v>
      </c>
      <c r="AC39" s="26">
        <f>AB39*W39</f>
        <v>124.80000000000003</v>
      </c>
      <c r="AD39" s="37">
        <v>1.2</v>
      </c>
      <c r="AE39" s="37">
        <v>0.8</v>
      </c>
      <c r="AF39" s="45">
        <f>Z39*AB39</f>
        <v>1.2000000000000002</v>
      </c>
    </row>
    <row r="40" spans="1:32" s="38" customFormat="1" x14ac:dyDescent="0.3">
      <c r="A40" s="32">
        <v>38</v>
      </c>
      <c r="B40" s="35" t="s">
        <v>116</v>
      </c>
      <c r="C40" s="36" t="s">
        <v>117</v>
      </c>
      <c r="D40" s="46">
        <v>7.1399999999999996E-3</v>
      </c>
      <c r="E40" s="26">
        <v>0.01</v>
      </c>
      <c r="F40" s="27">
        <v>7.0000000000000007E-2</v>
      </c>
      <c r="G40" s="27">
        <v>0.18</v>
      </c>
      <c r="H40" s="30" t="s">
        <v>32</v>
      </c>
      <c r="I40" s="31">
        <v>2700000034095</v>
      </c>
      <c r="J40" s="54">
        <v>22</v>
      </c>
      <c r="K40" s="26">
        <v>0.2</v>
      </c>
      <c r="L40" s="26">
        <v>9.0999999999999998E-2</v>
      </c>
      <c r="M40" s="26">
        <v>9.1999999999999998E-2</v>
      </c>
      <c r="N40" s="26">
        <v>0.17499999999999999</v>
      </c>
      <c r="O40" s="36">
        <v>2700000034323</v>
      </c>
      <c r="P40" s="27">
        <v>12</v>
      </c>
      <c r="Q40" s="26">
        <f t="shared" ref="Q40:Q42" si="10">P40*K40+R40</f>
        <v>2.6000000000000005</v>
      </c>
      <c r="R40" s="26">
        <v>0.2</v>
      </c>
      <c r="S40" s="27">
        <v>0.3</v>
      </c>
      <c r="T40" s="27">
        <v>0.2</v>
      </c>
      <c r="U40" s="26">
        <v>0.4</v>
      </c>
      <c r="V40" s="41">
        <v>8</v>
      </c>
      <c r="W40" s="45">
        <f t="shared" ref="W40:W42" si="11">V40*Q40</f>
        <v>20.800000000000004</v>
      </c>
      <c r="X40" s="18">
        <v>1.2</v>
      </c>
      <c r="Y40" s="18">
        <v>0.8</v>
      </c>
      <c r="Z40" s="26">
        <v>0.2</v>
      </c>
      <c r="AA40" s="27"/>
      <c r="AB40" s="41">
        <v>6</v>
      </c>
      <c r="AC40" s="26">
        <f t="shared" ref="AC40:AC42" si="12">AB40*W40</f>
        <v>124.80000000000003</v>
      </c>
      <c r="AD40" s="37">
        <v>1.2</v>
      </c>
      <c r="AE40" s="37">
        <v>0.8</v>
      </c>
      <c r="AF40" s="45">
        <f t="shared" ref="AF40:AF42" si="13">Z40*AB40</f>
        <v>1.2000000000000002</v>
      </c>
    </row>
    <row r="41" spans="1:32" s="38" customFormat="1" x14ac:dyDescent="0.3">
      <c r="A41" s="32">
        <v>39</v>
      </c>
      <c r="B41" s="35" t="s">
        <v>118</v>
      </c>
      <c r="C41" s="36" t="s">
        <v>119</v>
      </c>
      <c r="D41" s="46">
        <v>7.1399999999999996E-3</v>
      </c>
      <c r="E41" s="26">
        <v>0.01</v>
      </c>
      <c r="F41" s="27">
        <v>7.0000000000000007E-2</v>
      </c>
      <c r="G41" s="27">
        <v>0.18</v>
      </c>
      <c r="H41" s="30" t="s">
        <v>32</v>
      </c>
      <c r="I41" s="31">
        <v>2700000034088</v>
      </c>
      <c r="J41" s="54">
        <v>22</v>
      </c>
      <c r="K41" s="26">
        <v>0.2</v>
      </c>
      <c r="L41" s="26">
        <v>9.0999999999999998E-2</v>
      </c>
      <c r="M41" s="26">
        <v>9.1999999999999998E-2</v>
      </c>
      <c r="N41" s="26">
        <v>0.17499999999999999</v>
      </c>
      <c r="O41" s="36">
        <v>2700000034316</v>
      </c>
      <c r="P41" s="27">
        <v>12</v>
      </c>
      <c r="Q41" s="26">
        <f t="shared" si="10"/>
        <v>2.6000000000000005</v>
      </c>
      <c r="R41" s="26">
        <v>0.2</v>
      </c>
      <c r="S41" s="27">
        <v>0.3</v>
      </c>
      <c r="T41" s="27">
        <v>0.2</v>
      </c>
      <c r="U41" s="26">
        <v>0.4</v>
      </c>
      <c r="V41" s="41">
        <v>8</v>
      </c>
      <c r="W41" s="45">
        <f t="shared" si="11"/>
        <v>20.800000000000004</v>
      </c>
      <c r="X41" s="18">
        <v>1.2</v>
      </c>
      <c r="Y41" s="18">
        <v>0.8</v>
      </c>
      <c r="Z41" s="26">
        <v>0.2</v>
      </c>
      <c r="AA41" s="27"/>
      <c r="AB41" s="41">
        <v>6</v>
      </c>
      <c r="AC41" s="26">
        <f t="shared" si="12"/>
        <v>124.80000000000003</v>
      </c>
      <c r="AD41" s="37">
        <v>1.2</v>
      </c>
      <c r="AE41" s="37">
        <v>0.8</v>
      </c>
      <c r="AF41" s="45">
        <f t="shared" si="13"/>
        <v>1.2000000000000002</v>
      </c>
    </row>
    <row r="42" spans="1:32" s="38" customFormat="1" x14ac:dyDescent="0.3">
      <c r="A42" s="32">
        <v>40</v>
      </c>
      <c r="B42" s="35" t="s">
        <v>120</v>
      </c>
      <c r="C42" s="36" t="s">
        <v>121</v>
      </c>
      <c r="D42" s="46">
        <v>7.1399999999999996E-3</v>
      </c>
      <c r="E42" s="26">
        <v>0.01</v>
      </c>
      <c r="F42" s="27">
        <v>7.0000000000000007E-2</v>
      </c>
      <c r="G42" s="27">
        <v>0.18</v>
      </c>
      <c r="H42" s="30" t="s">
        <v>32</v>
      </c>
      <c r="I42" s="31">
        <v>2700000034071</v>
      </c>
      <c r="J42" s="54">
        <v>22</v>
      </c>
      <c r="K42" s="26">
        <v>0.2</v>
      </c>
      <c r="L42" s="26">
        <v>9.0999999999999998E-2</v>
      </c>
      <c r="M42" s="26">
        <v>9.1999999999999998E-2</v>
      </c>
      <c r="N42" s="26">
        <v>0.17499999999999999</v>
      </c>
      <c r="O42" s="36">
        <v>2700000034309</v>
      </c>
      <c r="P42" s="27">
        <v>12</v>
      </c>
      <c r="Q42" s="26">
        <f t="shared" si="10"/>
        <v>2.6000000000000005</v>
      </c>
      <c r="R42" s="26">
        <v>0.2</v>
      </c>
      <c r="S42" s="27">
        <v>0.3</v>
      </c>
      <c r="T42" s="27">
        <v>0.2</v>
      </c>
      <c r="U42" s="26">
        <v>0.4</v>
      </c>
      <c r="V42" s="41">
        <v>8</v>
      </c>
      <c r="W42" s="45">
        <f t="shared" si="11"/>
        <v>20.800000000000004</v>
      </c>
      <c r="X42" s="18">
        <v>1.2</v>
      </c>
      <c r="Y42" s="18">
        <v>0.8</v>
      </c>
      <c r="Z42" s="26">
        <v>0.2</v>
      </c>
      <c r="AA42" s="27"/>
      <c r="AB42" s="41">
        <v>6</v>
      </c>
      <c r="AC42" s="26">
        <f t="shared" si="12"/>
        <v>124.80000000000003</v>
      </c>
      <c r="AD42" s="37">
        <v>1.2</v>
      </c>
      <c r="AE42" s="37">
        <v>0.8</v>
      </c>
      <c r="AF42" s="45">
        <f t="shared" si="13"/>
        <v>1.2000000000000002</v>
      </c>
    </row>
  </sheetData>
  <autoFilter ref="A2:AF42"/>
  <mergeCells count="5">
    <mergeCell ref="AB1:AF1"/>
    <mergeCell ref="C1:G1"/>
    <mergeCell ref="I1:N1"/>
    <mergeCell ref="O1:U1"/>
    <mergeCell ref="V1:AA1"/>
  </mergeCells>
  <dataValidations count="2">
    <dataValidation type="textLength" allowBlank="1" showInputMessage="1" showErrorMessage="1" errorTitle="Ошибка!" error="Значение должно быть только числовое!_x000a_Количество символов должно быть не менее 8-ми и не более 13-ти!" sqref="I3:I22">
      <formula1>3</formula1>
      <formula2>14</formula2>
    </dataValidation>
    <dataValidation type="list" allowBlank="1" showErrorMessage="1" errorTitle="Ошибка!!!" error="Значение Вы можете выбирать только из списка!" sqref="H3:H42">
      <formula1>Гал1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0"/>
  <sheetViews>
    <sheetView zoomScale="90" zoomScaleNormal="90" workbookViewId="0">
      <selection activeCell="H8" sqref="H8"/>
    </sheetView>
  </sheetViews>
  <sheetFormatPr defaultRowHeight="14.4" x14ac:dyDescent="0.3"/>
  <cols>
    <col min="1" max="1" width="3.33203125" bestFit="1" customWidth="1"/>
    <col min="2" max="2" width="58.77734375" bestFit="1" customWidth="1"/>
  </cols>
  <sheetData>
    <row r="2" spans="1:2" x14ac:dyDescent="0.3">
      <c r="A2" s="1">
        <v>1</v>
      </c>
      <c r="B2" s="1" t="s">
        <v>62</v>
      </c>
    </row>
    <row r="3" spans="1:2" x14ac:dyDescent="0.3">
      <c r="A3" s="1">
        <v>2</v>
      </c>
      <c r="B3" s="1" t="s">
        <v>63</v>
      </c>
    </row>
    <row r="4" spans="1:2" x14ac:dyDescent="0.3">
      <c r="A4" s="1">
        <v>3</v>
      </c>
      <c r="B4" s="1" t="s">
        <v>64</v>
      </c>
    </row>
    <row r="5" spans="1:2" x14ac:dyDescent="0.3">
      <c r="A5" s="1">
        <v>4</v>
      </c>
      <c r="B5" s="1" t="s">
        <v>65</v>
      </c>
    </row>
    <row r="6" spans="1:2" x14ac:dyDescent="0.3">
      <c r="A6" s="1">
        <v>5</v>
      </c>
      <c r="B6" s="1" t="s">
        <v>66</v>
      </c>
    </row>
    <row r="7" spans="1:2" x14ac:dyDescent="0.3">
      <c r="A7" s="1">
        <v>6</v>
      </c>
      <c r="B7" s="1" t="s">
        <v>38</v>
      </c>
    </row>
    <row r="8" spans="1:2" x14ac:dyDescent="0.3">
      <c r="A8" s="1">
        <v>7</v>
      </c>
      <c r="B8" s="1" t="s">
        <v>39</v>
      </c>
    </row>
    <row r="9" spans="1:2" x14ac:dyDescent="0.3">
      <c r="A9" s="1">
        <v>8</v>
      </c>
      <c r="B9" s="2" t="s">
        <v>40</v>
      </c>
    </row>
    <row r="10" spans="1:2" x14ac:dyDescent="0.3">
      <c r="A10" s="1">
        <v>9</v>
      </c>
      <c r="B10" s="2" t="s">
        <v>41</v>
      </c>
    </row>
    <row r="11" spans="1:2" x14ac:dyDescent="0.3">
      <c r="A11" s="1">
        <v>10</v>
      </c>
      <c r="B11" s="2" t="s">
        <v>42</v>
      </c>
    </row>
    <row r="12" spans="1:2" x14ac:dyDescent="0.3">
      <c r="A12" s="1">
        <v>11</v>
      </c>
      <c r="B12" s="2" t="s">
        <v>43</v>
      </c>
    </row>
    <row r="13" spans="1:2" x14ac:dyDescent="0.3">
      <c r="A13" s="1">
        <v>12</v>
      </c>
      <c r="B13" s="2" t="s">
        <v>44</v>
      </c>
    </row>
    <row r="14" spans="1:2" x14ac:dyDescent="0.3">
      <c r="A14" s="1">
        <v>13</v>
      </c>
      <c r="B14" s="2" t="s">
        <v>45</v>
      </c>
    </row>
    <row r="15" spans="1:2" x14ac:dyDescent="0.3">
      <c r="A15" s="1">
        <v>14</v>
      </c>
      <c r="B15" s="2" t="s">
        <v>46</v>
      </c>
    </row>
    <row r="16" spans="1:2" x14ac:dyDescent="0.3">
      <c r="A16" s="1">
        <v>15</v>
      </c>
      <c r="B16" s="2" t="s">
        <v>47</v>
      </c>
    </row>
    <row r="17" spans="1:2" x14ac:dyDescent="0.3">
      <c r="A17" s="1">
        <v>16</v>
      </c>
      <c r="B17" s="2" t="s">
        <v>48</v>
      </c>
    </row>
    <row r="18" spans="1:2" x14ac:dyDescent="0.3">
      <c r="A18" s="1">
        <v>17</v>
      </c>
      <c r="B18" s="2" t="s">
        <v>49</v>
      </c>
    </row>
    <row r="19" spans="1:2" x14ac:dyDescent="0.3">
      <c r="A19" s="1">
        <v>18</v>
      </c>
      <c r="B19" s="2" t="s">
        <v>50</v>
      </c>
    </row>
    <row r="20" spans="1:2" x14ac:dyDescent="0.3">
      <c r="A20" s="1">
        <v>19</v>
      </c>
      <c r="B20" s="2" t="s">
        <v>51</v>
      </c>
    </row>
    <row r="21" spans="1:2" x14ac:dyDescent="0.3">
      <c r="A21" s="1">
        <v>20</v>
      </c>
      <c r="B21" s="2" t="s">
        <v>52</v>
      </c>
    </row>
    <row r="22" spans="1:2" x14ac:dyDescent="0.3">
      <c r="A22" s="1">
        <v>21</v>
      </c>
      <c r="B22" s="2" t="s">
        <v>53</v>
      </c>
    </row>
    <row r="23" spans="1:2" x14ac:dyDescent="0.3">
      <c r="A23" s="1">
        <v>22</v>
      </c>
      <c r="B23" s="2" t="s">
        <v>54</v>
      </c>
    </row>
    <row r="24" spans="1:2" x14ac:dyDescent="0.3">
      <c r="A24" s="1">
        <v>23</v>
      </c>
      <c r="B24" s="2" t="s">
        <v>55</v>
      </c>
    </row>
    <row r="25" spans="1:2" x14ac:dyDescent="0.3">
      <c r="A25" s="1">
        <v>24</v>
      </c>
      <c r="B25" s="2" t="s">
        <v>56</v>
      </c>
    </row>
    <row r="26" spans="1:2" x14ac:dyDescent="0.3">
      <c r="A26" s="1">
        <v>25</v>
      </c>
      <c r="B26" s="2" t="s">
        <v>57</v>
      </c>
    </row>
    <row r="27" spans="1:2" x14ac:dyDescent="0.3">
      <c r="A27" s="1">
        <v>26</v>
      </c>
      <c r="B27" s="2" t="s">
        <v>58</v>
      </c>
    </row>
    <row r="28" spans="1:2" x14ac:dyDescent="0.3">
      <c r="A28" s="1">
        <v>27</v>
      </c>
      <c r="B28" s="2" t="s">
        <v>59</v>
      </c>
    </row>
    <row r="29" spans="1:2" x14ac:dyDescent="0.3">
      <c r="A29" s="1">
        <v>28</v>
      </c>
      <c r="B29" s="2" t="s">
        <v>60</v>
      </c>
    </row>
    <row r="30" spans="1:2" x14ac:dyDescent="0.3">
      <c r="A30" s="1">
        <v>29</v>
      </c>
      <c r="B30" s="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2023-12-19T14:50:43Z</dcterms:modified>
</cp:coreProperties>
</file>